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JO05\Budget FY 2020\FY 2020 Budget for Website\"/>
    </mc:Choice>
  </mc:AlternateContent>
  <bookViews>
    <workbookView xWindow="0" yWindow="0" windowWidth="28800" windowHeight="12435" firstSheet="1" activeTab="1"/>
  </bookViews>
  <sheets>
    <sheet name="Sheet1" sheetId="1" r:id="rId1"/>
    <sheet name="FY20 working" sheetId="2" r:id="rId2"/>
    <sheet name="SO" sheetId="3" r:id="rId3"/>
  </sheets>
  <definedNames>
    <definedName name="_xlnm._FilterDatabase" localSheetId="1" hidden="1">'FY20 working'!$C$1154:$P$1179</definedName>
    <definedName name="_xlnm.Print_Titles" localSheetId="1">'FY20 working'!$3:$6</definedName>
    <definedName name="_xlnm.Print_Titles" localSheetId="0">Sheet1!$3:$7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28" i="2" l="1"/>
  <c r="R66" i="2"/>
  <c r="R142" i="2" l="1"/>
  <c r="Z284" i="3" l="1"/>
  <c r="G284" i="3" l="1"/>
  <c r="O284" i="3" s="1"/>
  <c r="R279" i="3"/>
  <c r="O279" i="3"/>
  <c r="N279" i="3"/>
  <c r="R276" i="3"/>
  <c r="O276" i="3"/>
  <c r="N276" i="3"/>
  <c r="R273" i="3"/>
  <c r="O273" i="3"/>
  <c r="N273" i="3"/>
  <c r="Y271" i="3"/>
  <c r="P271" i="3"/>
  <c r="R271" i="3" s="1"/>
  <c r="O271" i="3"/>
  <c r="N271" i="3"/>
  <c r="Y270" i="3"/>
  <c r="Y284" i="3" s="1"/>
  <c r="O270" i="3"/>
  <c r="P270" i="3" s="1"/>
  <c r="N270" i="3"/>
  <c r="R268" i="3"/>
  <c r="O268" i="3"/>
  <c r="N268" i="3"/>
  <c r="R267" i="3"/>
  <c r="O267" i="3"/>
  <c r="N267" i="3"/>
  <c r="R266" i="3"/>
  <c r="O266" i="3"/>
  <c r="N266" i="3"/>
  <c r="R264" i="3"/>
  <c r="O264" i="3"/>
  <c r="N264" i="3"/>
  <c r="R263" i="3"/>
  <c r="O263" i="3"/>
  <c r="N263" i="3"/>
  <c r="R261" i="3"/>
  <c r="O261" i="3"/>
  <c r="N261" i="3"/>
  <c r="R259" i="3"/>
  <c r="O259" i="3"/>
  <c r="N259" i="3"/>
  <c r="R257" i="3"/>
  <c r="O257" i="3"/>
  <c r="N257" i="3"/>
  <c r="R255" i="3"/>
  <c r="O255" i="3"/>
  <c r="N255" i="3"/>
  <c r="R253" i="3"/>
  <c r="O253" i="3"/>
  <c r="N253" i="3"/>
  <c r="R251" i="3"/>
  <c r="O251" i="3"/>
  <c r="N251" i="3"/>
  <c r="R249" i="3"/>
  <c r="O249" i="3"/>
  <c r="N249" i="3"/>
  <c r="R247" i="3"/>
  <c r="O247" i="3"/>
  <c r="N247" i="3"/>
  <c r="R245" i="3"/>
  <c r="O245" i="3"/>
  <c r="N245" i="3"/>
  <c r="R242" i="3"/>
  <c r="O242" i="3"/>
  <c r="N242" i="3"/>
  <c r="R240" i="3"/>
  <c r="O240" i="3"/>
  <c r="N240" i="3"/>
  <c r="R238" i="3"/>
  <c r="O238" i="3"/>
  <c r="N238" i="3"/>
  <c r="R236" i="3"/>
  <c r="O236" i="3"/>
  <c r="N236" i="3"/>
  <c r="R234" i="3"/>
  <c r="O234" i="3"/>
  <c r="N234" i="3"/>
  <c r="R232" i="3"/>
  <c r="O232" i="3"/>
  <c r="N232" i="3"/>
  <c r="R231" i="3"/>
  <c r="O231" i="3"/>
  <c r="N231" i="3"/>
  <c r="R230" i="3"/>
  <c r="O230" i="3"/>
  <c r="N230" i="3"/>
  <c r="R229" i="3"/>
  <c r="O229" i="3"/>
  <c r="N229" i="3"/>
  <c r="R228" i="3"/>
  <c r="O228" i="3"/>
  <c r="N228" i="3"/>
  <c r="R227" i="3"/>
  <c r="O227" i="3"/>
  <c r="N227" i="3"/>
  <c r="R226" i="3"/>
  <c r="O226" i="3"/>
  <c r="N226" i="3"/>
  <c r="R225" i="3"/>
  <c r="O225" i="3"/>
  <c r="N225" i="3"/>
  <c r="R223" i="3"/>
  <c r="O223" i="3"/>
  <c r="N223" i="3"/>
  <c r="R219" i="3"/>
  <c r="O219" i="3"/>
  <c r="N219" i="3"/>
  <c r="R216" i="3"/>
  <c r="O216" i="3"/>
  <c r="N216" i="3"/>
  <c r="R213" i="3"/>
  <c r="O213" i="3"/>
  <c r="N213" i="3"/>
  <c r="R210" i="3"/>
  <c r="O210" i="3"/>
  <c r="N210" i="3"/>
  <c r="R207" i="3"/>
  <c r="O207" i="3"/>
  <c r="N207" i="3"/>
  <c r="N206" i="3"/>
  <c r="R204" i="3"/>
  <c r="O204" i="3"/>
  <c r="N204" i="3"/>
  <c r="R201" i="3"/>
  <c r="O201" i="3"/>
  <c r="N201" i="3"/>
  <c r="R197" i="3"/>
  <c r="O197" i="3"/>
  <c r="N197" i="3"/>
  <c r="R194" i="3"/>
  <c r="O194" i="3"/>
  <c r="N194" i="3"/>
  <c r="R190" i="3"/>
  <c r="O190" i="3"/>
  <c r="N190" i="3"/>
  <c r="R187" i="3"/>
  <c r="O187" i="3"/>
  <c r="N187" i="3"/>
  <c r="R183" i="3"/>
  <c r="O183" i="3"/>
  <c r="N183" i="3"/>
  <c r="R179" i="3"/>
  <c r="O179" i="3"/>
  <c r="N179" i="3"/>
  <c r="R175" i="3"/>
  <c r="O175" i="3"/>
  <c r="N175" i="3"/>
  <c r="R172" i="3"/>
  <c r="O172" i="3"/>
  <c r="N172" i="3"/>
  <c r="O168" i="3"/>
  <c r="N168" i="3"/>
  <c r="R164" i="3"/>
  <c r="O164" i="3"/>
  <c r="N164" i="3"/>
  <c r="R160" i="3"/>
  <c r="O160" i="3"/>
  <c r="N160" i="3"/>
  <c r="R156" i="3"/>
  <c r="O156" i="3"/>
  <c r="N156" i="3"/>
  <c r="R152" i="3"/>
  <c r="O152" i="3"/>
  <c r="N152" i="3"/>
  <c r="R149" i="3"/>
  <c r="O149" i="3"/>
  <c r="N149" i="3"/>
  <c r="R145" i="3"/>
  <c r="O145" i="3"/>
  <c r="N145" i="3"/>
  <c r="R142" i="3"/>
  <c r="O142" i="3"/>
  <c r="N142" i="3"/>
  <c r="R138" i="3"/>
  <c r="O138" i="3"/>
  <c r="N138" i="3"/>
  <c r="R136" i="3"/>
  <c r="O136" i="3"/>
  <c r="N136" i="3"/>
  <c r="R134" i="3"/>
  <c r="O134" i="3"/>
  <c r="N134" i="3"/>
  <c r="R132" i="3"/>
  <c r="O132" i="3"/>
  <c r="N132" i="3"/>
  <c r="R130" i="3"/>
  <c r="O130" i="3"/>
  <c r="N130" i="3"/>
  <c r="R128" i="3"/>
  <c r="O128" i="3"/>
  <c r="N128" i="3"/>
  <c r="R126" i="3"/>
  <c r="O126" i="3"/>
  <c r="N126" i="3"/>
  <c r="O124" i="3"/>
  <c r="N124" i="3"/>
  <c r="O122" i="3"/>
  <c r="N122" i="3"/>
  <c r="R120" i="3"/>
  <c r="O120" i="3"/>
  <c r="N120" i="3"/>
  <c r="R118" i="3"/>
  <c r="O118" i="3"/>
  <c r="N118" i="3"/>
  <c r="R115" i="3"/>
  <c r="O115" i="3"/>
  <c r="N115" i="3"/>
  <c r="R114" i="3"/>
  <c r="O114" i="3"/>
  <c r="N114" i="3"/>
  <c r="O111" i="3"/>
  <c r="N111" i="3"/>
  <c r="O110" i="3"/>
  <c r="N110" i="3"/>
  <c r="R109" i="3"/>
  <c r="O109" i="3"/>
  <c r="N109" i="3"/>
  <c r="R108" i="3"/>
  <c r="O108" i="3"/>
  <c r="N108" i="3"/>
  <c r="R107" i="3"/>
  <c r="O107" i="3"/>
  <c r="N107" i="3"/>
  <c r="R106" i="3"/>
  <c r="O106" i="3"/>
  <c r="N106" i="3"/>
  <c r="R105" i="3"/>
  <c r="O105" i="3"/>
  <c r="N105" i="3"/>
  <c r="R104" i="3"/>
  <c r="O104" i="3"/>
  <c r="N104" i="3"/>
  <c r="R102" i="3"/>
  <c r="O102" i="3"/>
  <c r="N102" i="3"/>
  <c r="O101" i="3"/>
  <c r="N101" i="3"/>
  <c r="R99" i="3"/>
  <c r="O99" i="3"/>
  <c r="N99" i="3"/>
  <c r="O98" i="3"/>
  <c r="N98" i="3"/>
  <c r="R95" i="3"/>
  <c r="O95" i="3"/>
  <c r="N95" i="3"/>
  <c r="R94" i="3"/>
  <c r="O94" i="3"/>
  <c r="N94" i="3"/>
  <c r="R93" i="3"/>
  <c r="O93" i="3"/>
  <c r="N93" i="3"/>
  <c r="R91" i="3"/>
  <c r="O91" i="3"/>
  <c r="N91" i="3"/>
  <c r="R90" i="3"/>
  <c r="O90" i="3"/>
  <c r="N90" i="3"/>
  <c r="R88" i="3"/>
  <c r="O88" i="3"/>
  <c r="N88" i="3"/>
  <c r="R87" i="3"/>
  <c r="O87" i="3"/>
  <c r="N87" i="3"/>
  <c r="R86" i="3"/>
  <c r="O86" i="3"/>
  <c r="N86" i="3"/>
  <c r="R85" i="3"/>
  <c r="O85" i="3"/>
  <c r="N85" i="3"/>
  <c r="R84" i="3"/>
  <c r="O84" i="3"/>
  <c r="N84" i="3"/>
  <c r="R81" i="3"/>
  <c r="O81" i="3"/>
  <c r="N81" i="3"/>
  <c r="R78" i="3"/>
  <c r="O78" i="3"/>
  <c r="N78" i="3"/>
  <c r="R75" i="3"/>
  <c r="O75" i="3"/>
  <c r="N75" i="3"/>
  <c r="R72" i="3"/>
  <c r="O72" i="3"/>
  <c r="N72" i="3"/>
  <c r="R69" i="3"/>
  <c r="O69" i="3"/>
  <c r="N69" i="3"/>
  <c r="R67" i="3"/>
  <c r="O67" i="3"/>
  <c r="N67" i="3"/>
  <c r="R65" i="3"/>
  <c r="O65" i="3"/>
  <c r="N65" i="3"/>
  <c r="R62" i="3"/>
  <c r="O62" i="3"/>
  <c r="N62" i="3"/>
  <c r="R60" i="3"/>
  <c r="O60" i="3"/>
  <c r="N60" i="3"/>
  <c r="R58" i="3"/>
  <c r="O58" i="3"/>
  <c r="N58" i="3"/>
  <c r="R56" i="3"/>
  <c r="O56" i="3"/>
  <c r="N56" i="3"/>
  <c r="R54" i="3"/>
  <c r="O54" i="3"/>
  <c r="N54" i="3"/>
  <c r="R51" i="3"/>
  <c r="O51" i="3"/>
  <c r="N51" i="3"/>
  <c r="R48" i="3"/>
  <c r="O48" i="3"/>
  <c r="N48" i="3"/>
  <c r="R46" i="3"/>
  <c r="O46" i="3"/>
  <c r="N46" i="3"/>
  <c r="R43" i="3"/>
  <c r="O43" i="3"/>
  <c r="N43" i="3"/>
  <c r="R40" i="3"/>
  <c r="O40" i="3"/>
  <c r="N40" i="3"/>
  <c r="R37" i="3"/>
  <c r="O37" i="3"/>
  <c r="N37" i="3"/>
  <c r="R33" i="3"/>
  <c r="O33" i="3"/>
  <c r="N33" i="3"/>
  <c r="R30" i="3"/>
  <c r="O30" i="3"/>
  <c r="N30" i="3"/>
  <c r="R26" i="3"/>
  <c r="O26" i="3"/>
  <c r="N26" i="3"/>
  <c r="R22" i="3"/>
  <c r="O22" i="3"/>
  <c r="N22" i="3"/>
  <c r="R18" i="3"/>
  <c r="O18" i="3"/>
  <c r="N18" i="3"/>
  <c r="R14" i="3"/>
  <c r="O14" i="3"/>
  <c r="N14" i="3"/>
  <c r="R10" i="3"/>
  <c r="O10" i="3"/>
  <c r="N10" i="3"/>
  <c r="R7" i="3"/>
  <c r="O7" i="3"/>
  <c r="N7" i="3"/>
  <c r="R3" i="3"/>
  <c r="O3" i="3"/>
  <c r="N3" i="3"/>
  <c r="R284" i="3" l="1"/>
  <c r="R270" i="3"/>
  <c r="P284" i="3"/>
  <c r="Q284" i="3" l="1"/>
  <c r="S284" i="3"/>
  <c r="P1244" i="2" l="1"/>
  <c r="Q1244" i="2" s="1"/>
  <c r="G1244" i="2"/>
  <c r="O1244" i="2" s="1"/>
  <c r="Z951" i="2" l="1"/>
  <c r="R1049" i="2" l="1"/>
  <c r="Y1236" i="2" l="1"/>
  <c r="R1236" i="2"/>
  <c r="P86" i="2" l="1"/>
  <c r="P106" i="2"/>
  <c r="P235" i="2"/>
  <c r="P247" i="2"/>
  <c r="P258" i="2"/>
  <c r="P265" i="2"/>
  <c r="P271" i="2"/>
  <c r="P284" i="2"/>
  <c r="P296" i="2"/>
  <c r="P306" i="2"/>
  <c r="P362" i="2"/>
  <c r="P375" i="2"/>
  <c r="P512" i="2"/>
  <c r="P523" i="2"/>
  <c r="P532" i="2"/>
  <c r="P575" i="2"/>
  <c r="P589" i="2"/>
  <c r="P607" i="2"/>
  <c r="P622" i="2"/>
  <c r="P638" i="2"/>
  <c r="P653" i="2"/>
  <c r="P1015" i="2"/>
  <c r="P1049" i="2"/>
  <c r="P1065" i="2"/>
  <c r="P1223" i="2"/>
  <c r="P1229" i="2"/>
  <c r="P1247" i="2"/>
  <c r="P1259" i="2"/>
  <c r="R805" i="2"/>
  <c r="R801" i="2"/>
  <c r="R797" i="2"/>
  <c r="R793" i="2"/>
  <c r="R785" i="2"/>
  <c r="R12" i="2"/>
  <c r="Y1259" i="2"/>
  <c r="Y1247" i="2"/>
  <c r="Y1229" i="2"/>
  <c r="Y1223" i="2"/>
  <c r="Y1179" i="2"/>
  <c r="Y1175" i="2"/>
  <c r="Y1174" i="2"/>
  <c r="Y1173" i="2"/>
  <c r="Y1171" i="2"/>
  <c r="Y1170" i="2"/>
  <c r="Y1169" i="2"/>
  <c r="Y1168" i="2"/>
  <c r="Y1158" i="2"/>
  <c r="Y1143" i="2"/>
  <c r="Y1141" i="2"/>
  <c r="Y1139" i="2"/>
  <c r="Y1137" i="2"/>
  <c r="Y1136" i="2"/>
  <c r="Y1134" i="2"/>
  <c r="Y1131" i="2"/>
  <c r="Y1129" i="2"/>
  <c r="Y1128" i="2"/>
  <c r="Y1125" i="2"/>
  <c r="Y1123" i="2"/>
  <c r="Y1121" i="2"/>
  <c r="Y1108" i="2"/>
  <c r="Y1095" i="2"/>
  <c r="Y1087" i="2"/>
  <c r="Y1089" i="2" s="1"/>
  <c r="Y1083" i="2"/>
  <c r="Y1065" i="2"/>
  <c r="Y1049" i="2"/>
  <c r="Y1015" i="2"/>
  <c r="Y986" i="2"/>
  <c r="Y979" i="2"/>
  <c r="Y962" i="2"/>
  <c r="Y938" i="2"/>
  <c r="Y937" i="2"/>
  <c r="Y661" i="2"/>
  <c r="Y665" i="2" s="1"/>
  <c r="Y653" i="2"/>
  <c r="Y638" i="2"/>
  <c r="Y622" i="2"/>
  <c r="Y607" i="2"/>
  <c r="Y589" i="2"/>
  <c r="Y575" i="2"/>
  <c r="Y532" i="2"/>
  <c r="Y523" i="2"/>
  <c r="Y512" i="2"/>
  <c r="Y480" i="2"/>
  <c r="Y479" i="2"/>
  <c r="Y477" i="2"/>
  <c r="Y476" i="2"/>
  <c r="Y475" i="2"/>
  <c r="Y474" i="2"/>
  <c r="Y473" i="2"/>
  <c r="Y471" i="2"/>
  <c r="Y466" i="2"/>
  <c r="Y464" i="2"/>
  <c r="Y460" i="2"/>
  <c r="Y444" i="2"/>
  <c r="Y429" i="2"/>
  <c r="Y428" i="2"/>
  <c r="Y420" i="2"/>
  <c r="Y407" i="2"/>
  <c r="Y391" i="2"/>
  <c r="Y400" i="2" s="1"/>
  <c r="Y379" i="2"/>
  <c r="Y375" i="2"/>
  <c r="Y362" i="2"/>
  <c r="Y344" i="2"/>
  <c r="Y340" i="2"/>
  <c r="Y329" i="2"/>
  <c r="Y327" i="2"/>
  <c r="Y326" i="2"/>
  <c r="Y323" i="2"/>
  <c r="Y314" i="2"/>
  <c r="Y317" i="2" s="1"/>
  <c r="Y306" i="2"/>
  <c r="Y296" i="2"/>
  <c r="Y284" i="2"/>
  <c r="Y271" i="2"/>
  <c r="Y265" i="2"/>
  <c r="Y258" i="2"/>
  <c r="Y247" i="2"/>
  <c r="Y235" i="2"/>
  <c r="Y204" i="2"/>
  <c r="Y206" i="2" s="1"/>
  <c r="Y194" i="2"/>
  <c r="Y202" i="2" s="1"/>
  <c r="Y181" i="2"/>
  <c r="Y177" i="2"/>
  <c r="Y175" i="2"/>
  <c r="Y172" i="2"/>
  <c r="Y171" i="2"/>
  <c r="Y163" i="2"/>
  <c r="Y158" i="2"/>
  <c r="Y151" i="2"/>
  <c r="Y125" i="2"/>
  <c r="Y128" i="2" s="1"/>
  <c r="Y115" i="2"/>
  <c r="Y118" i="2" s="1"/>
  <c r="Y106" i="2"/>
  <c r="Y86" i="2"/>
  <c r="Y70" i="2"/>
  <c r="Y69" i="2"/>
  <c r="Y53" i="2"/>
  <c r="Y38" i="2"/>
  <c r="Y32" i="2"/>
  <c r="Y31" i="2"/>
  <c r="Y30" i="2"/>
  <c r="Y29" i="2"/>
  <c r="Y27" i="2"/>
  <c r="Y25" i="2"/>
  <c r="Y23" i="2"/>
  <c r="Y17" i="2"/>
  <c r="R842" i="2"/>
  <c r="O805" i="2"/>
  <c r="N805" i="2"/>
  <c r="R803" i="2"/>
  <c r="O803" i="2"/>
  <c r="N803" i="2"/>
  <c r="O801" i="2"/>
  <c r="N801" i="2"/>
  <c r="R799" i="2"/>
  <c r="O799" i="2"/>
  <c r="N799" i="2"/>
  <c r="O797" i="2"/>
  <c r="N797" i="2"/>
  <c r="R795" i="2"/>
  <c r="O795" i="2"/>
  <c r="N795" i="2"/>
  <c r="O793" i="2"/>
  <c r="N793" i="2"/>
  <c r="O791" i="2"/>
  <c r="N791" i="2"/>
  <c r="O789" i="2"/>
  <c r="N789" i="2"/>
  <c r="R787" i="2"/>
  <c r="O787" i="2"/>
  <c r="N787" i="2"/>
  <c r="O785" i="2"/>
  <c r="N785" i="2"/>
  <c r="Y951" i="2" l="1"/>
  <c r="Y349" i="2"/>
  <c r="Y73" i="2"/>
  <c r="Y1117" i="2"/>
  <c r="Y1150" i="2"/>
  <c r="Y190" i="2"/>
  <c r="Y997" i="2"/>
  <c r="R135" i="2" l="1"/>
  <c r="R34" i="2"/>
  <c r="R1262" i="2"/>
  <c r="R1265" i="2" s="1"/>
  <c r="R1257" i="2"/>
  <c r="R1256" i="2"/>
  <c r="R1255" i="2"/>
  <c r="R1250" i="2"/>
  <c r="R1252" i="2" s="1"/>
  <c r="R1241" i="2"/>
  <c r="R1239" i="2"/>
  <c r="R1227" i="2"/>
  <c r="R1226" i="2"/>
  <c r="R1215" i="2"/>
  <c r="R1214" i="2"/>
  <c r="R1213" i="2"/>
  <c r="R1212" i="2"/>
  <c r="R1211" i="2"/>
  <c r="R1210" i="2"/>
  <c r="R1209" i="2"/>
  <c r="R1208" i="2"/>
  <c r="R1207" i="2"/>
  <c r="R1206" i="2"/>
  <c r="R1205" i="2"/>
  <c r="R1204" i="2"/>
  <c r="R1203" i="2"/>
  <c r="R1202" i="2"/>
  <c r="R1201" i="2"/>
  <c r="R1200" i="2"/>
  <c r="R1199" i="2"/>
  <c r="R1198" i="2"/>
  <c r="R1197" i="2"/>
  <c r="R1195" i="2"/>
  <c r="R1193" i="2"/>
  <c r="R1191" i="2"/>
  <c r="R1178" i="2"/>
  <c r="R1177" i="2"/>
  <c r="R1176" i="2"/>
  <c r="R1167" i="2"/>
  <c r="R1165" i="2"/>
  <c r="R1164" i="2"/>
  <c r="R1163" i="2"/>
  <c r="R1162" i="2"/>
  <c r="R1161" i="2"/>
  <c r="R1160" i="2"/>
  <c r="R1156" i="2"/>
  <c r="R1154" i="2"/>
  <c r="R1144" i="2"/>
  <c r="R1135" i="2"/>
  <c r="R1133" i="2"/>
  <c r="R1132" i="2"/>
  <c r="R1127" i="2"/>
  <c r="R1110" i="2"/>
  <c r="R1109" i="2"/>
  <c r="R1107" i="2"/>
  <c r="R1106" i="2"/>
  <c r="R1105" i="2"/>
  <c r="R1104" i="2"/>
  <c r="R1102" i="2"/>
  <c r="R1101" i="2"/>
  <c r="R1100" i="2"/>
  <c r="R1099" i="2"/>
  <c r="R1098" i="2"/>
  <c r="R1097" i="2"/>
  <c r="R1096" i="2"/>
  <c r="R1093" i="2"/>
  <c r="R1077" i="2"/>
  <c r="R1083" i="2" s="1"/>
  <c r="R1057" i="2"/>
  <c r="R1056" i="2"/>
  <c r="R1055" i="2"/>
  <c r="R1054" i="2"/>
  <c r="R1036" i="2"/>
  <c r="R1031" i="2"/>
  <c r="R1027" i="2"/>
  <c r="R1024" i="2"/>
  <c r="R1020" i="2"/>
  <c r="R1018" i="2"/>
  <c r="R1011" i="2"/>
  <c r="R1008" i="2"/>
  <c r="R1006" i="2"/>
  <c r="R1004" i="2"/>
  <c r="R1002" i="2"/>
  <c r="R994" i="2"/>
  <c r="R992" i="2"/>
  <c r="R989" i="2"/>
  <c r="R987" i="2"/>
  <c r="R984" i="2"/>
  <c r="R982" i="2"/>
  <c r="R981" i="2"/>
  <c r="R977" i="2"/>
  <c r="R975" i="2"/>
  <c r="R973" i="2"/>
  <c r="R971" i="2"/>
  <c r="R969" i="2"/>
  <c r="R968" i="2"/>
  <c r="R966" i="2"/>
  <c r="R964" i="2"/>
  <c r="R960" i="2"/>
  <c r="R956" i="2"/>
  <c r="R946" i="2"/>
  <c r="R943" i="2"/>
  <c r="R940" i="2"/>
  <c r="R935" i="2"/>
  <c r="R934" i="2"/>
  <c r="R933" i="2"/>
  <c r="R931" i="2"/>
  <c r="R930" i="2"/>
  <c r="R928" i="2"/>
  <c r="R926" i="2"/>
  <c r="R924" i="2"/>
  <c r="R922" i="2"/>
  <c r="R920" i="2"/>
  <c r="R918" i="2"/>
  <c r="R916" i="2"/>
  <c r="R914" i="2"/>
  <c r="R912" i="2"/>
  <c r="R909" i="2"/>
  <c r="R907" i="2"/>
  <c r="R905" i="2"/>
  <c r="R903" i="2"/>
  <c r="R901" i="2"/>
  <c r="R899" i="2"/>
  <c r="R898" i="2"/>
  <c r="R897" i="2"/>
  <c r="R896" i="2"/>
  <c r="R895" i="2"/>
  <c r="R894" i="2"/>
  <c r="R893" i="2"/>
  <c r="R892" i="2"/>
  <c r="R890" i="2"/>
  <c r="R886" i="2"/>
  <c r="R883" i="2"/>
  <c r="R880" i="2"/>
  <c r="R877" i="2"/>
  <c r="R874" i="2"/>
  <c r="R871" i="2"/>
  <c r="R868" i="2"/>
  <c r="R864" i="2"/>
  <c r="R861" i="2"/>
  <c r="R857" i="2"/>
  <c r="R854" i="2"/>
  <c r="R850" i="2"/>
  <c r="R846" i="2"/>
  <c r="R839" i="2"/>
  <c r="R831" i="2"/>
  <c r="R827" i="2"/>
  <c r="R823" i="2"/>
  <c r="R819" i="2"/>
  <c r="R816" i="2"/>
  <c r="R812" i="2"/>
  <c r="R809" i="2"/>
  <c r="R782" i="2"/>
  <c r="R781" i="2"/>
  <c r="R776" i="2"/>
  <c r="R775" i="2"/>
  <c r="R774" i="2"/>
  <c r="R773" i="2"/>
  <c r="R772" i="2"/>
  <c r="R771" i="2"/>
  <c r="R769" i="2"/>
  <c r="R766" i="2"/>
  <c r="R762" i="2"/>
  <c r="R761" i="2"/>
  <c r="R760" i="2"/>
  <c r="R758" i="2"/>
  <c r="R757" i="2"/>
  <c r="R755" i="2"/>
  <c r="R754" i="2"/>
  <c r="R753" i="2"/>
  <c r="R752" i="2"/>
  <c r="R751" i="2"/>
  <c r="R748" i="2"/>
  <c r="R745" i="2"/>
  <c r="R742" i="2"/>
  <c r="R739" i="2"/>
  <c r="R736" i="2"/>
  <c r="R734" i="2"/>
  <c r="R732" i="2"/>
  <c r="R729" i="2"/>
  <c r="R727" i="2"/>
  <c r="R725" i="2"/>
  <c r="R723" i="2"/>
  <c r="R721" i="2"/>
  <c r="R718" i="2"/>
  <c r="R715" i="2"/>
  <c r="R713" i="2"/>
  <c r="R710" i="2"/>
  <c r="R707" i="2"/>
  <c r="R704" i="2"/>
  <c r="R700" i="2"/>
  <c r="R697" i="2"/>
  <c r="R693" i="2"/>
  <c r="R689" i="2"/>
  <c r="R685" i="2"/>
  <c r="R681" i="2"/>
  <c r="R677" i="2"/>
  <c r="R674" i="2"/>
  <c r="R670" i="2"/>
  <c r="R657" i="2"/>
  <c r="R651" i="2"/>
  <c r="R648" i="2"/>
  <c r="R645" i="2"/>
  <c r="R642" i="2"/>
  <c r="R635" i="2"/>
  <c r="R631" i="2"/>
  <c r="R629" i="2"/>
  <c r="R626" i="2"/>
  <c r="R620" i="2"/>
  <c r="R617" i="2"/>
  <c r="R614" i="2"/>
  <c r="R611" i="2"/>
  <c r="R605" i="2"/>
  <c r="R602" i="2"/>
  <c r="R599" i="2"/>
  <c r="R596" i="2"/>
  <c r="R593" i="2"/>
  <c r="R585" i="2"/>
  <c r="R584" i="2"/>
  <c r="R583" i="2"/>
  <c r="R582" i="2"/>
  <c r="R581" i="2"/>
  <c r="R580" i="2"/>
  <c r="R564" i="2"/>
  <c r="R563" i="2"/>
  <c r="R562" i="2"/>
  <c r="R561" i="2"/>
  <c r="R560" i="2"/>
  <c r="R559" i="2"/>
  <c r="R558" i="2"/>
  <c r="R557" i="2"/>
  <c r="R556" i="2"/>
  <c r="R555" i="2"/>
  <c r="R554" i="2"/>
  <c r="R553" i="2"/>
  <c r="R552" i="2"/>
  <c r="R550" i="2"/>
  <c r="R548" i="2"/>
  <c r="R547" i="2"/>
  <c r="R546" i="2"/>
  <c r="R545" i="2"/>
  <c r="R544" i="2"/>
  <c r="R543" i="2"/>
  <c r="R542" i="2"/>
  <c r="R541" i="2"/>
  <c r="R540" i="2"/>
  <c r="R539" i="2"/>
  <c r="R536" i="2"/>
  <c r="R529" i="2"/>
  <c r="R527" i="2"/>
  <c r="R521" i="2"/>
  <c r="R520" i="2"/>
  <c r="R519" i="2"/>
  <c r="R518" i="2"/>
  <c r="R516" i="2"/>
  <c r="R509" i="2"/>
  <c r="R508" i="2"/>
  <c r="R507" i="2"/>
  <c r="R506" i="2"/>
  <c r="R505" i="2"/>
  <c r="R503" i="2"/>
  <c r="R502" i="2"/>
  <c r="R501" i="2"/>
  <c r="R499" i="2"/>
  <c r="R483" i="2"/>
  <c r="R482" i="2"/>
  <c r="R481" i="2"/>
  <c r="R467" i="2"/>
  <c r="R462" i="2"/>
  <c r="R457" i="2"/>
  <c r="R455" i="2"/>
  <c r="R453" i="2"/>
  <c r="R451" i="2"/>
  <c r="R448" i="2"/>
  <c r="R446" i="2"/>
  <c r="R438" i="2"/>
  <c r="R437" i="2"/>
  <c r="R435" i="2"/>
  <c r="R434" i="2"/>
  <c r="R433" i="2"/>
  <c r="R432" i="2"/>
  <c r="R431" i="2"/>
  <c r="R430" i="2"/>
  <c r="R425" i="2"/>
  <c r="R422" i="2"/>
  <c r="R419" i="2"/>
  <c r="R418" i="2"/>
  <c r="R417" i="2"/>
  <c r="R415" i="2"/>
  <c r="R413" i="2"/>
  <c r="R411" i="2"/>
  <c r="R409" i="2"/>
  <c r="R405" i="2"/>
  <c r="R397" i="2"/>
  <c r="R396" i="2"/>
  <c r="R395" i="2"/>
  <c r="R394" i="2"/>
  <c r="R385" i="2"/>
  <c r="R384" i="2"/>
  <c r="R383" i="2"/>
  <c r="R382" i="2"/>
  <c r="R372" i="2"/>
  <c r="R371" i="2"/>
  <c r="R370" i="2"/>
  <c r="R369" i="2"/>
  <c r="R366" i="2"/>
  <c r="R360" i="2"/>
  <c r="R359" i="2"/>
  <c r="R357" i="2"/>
  <c r="R356" i="2"/>
  <c r="R347" i="2"/>
  <c r="R346" i="2"/>
  <c r="R345" i="2"/>
  <c r="R343" i="2"/>
  <c r="R342" i="2"/>
  <c r="R341" i="2"/>
  <c r="R338" i="2"/>
  <c r="R337" i="2"/>
  <c r="R335" i="2"/>
  <c r="R333" i="2"/>
  <c r="R332" i="2"/>
  <c r="R331" i="2"/>
  <c r="R330" i="2"/>
  <c r="R328" i="2"/>
  <c r="R325" i="2"/>
  <c r="R324" i="2"/>
  <c r="R322" i="2"/>
  <c r="R321" i="2"/>
  <c r="R315" i="2"/>
  <c r="R313" i="2"/>
  <c r="R304" i="2"/>
  <c r="R303" i="2"/>
  <c r="R302" i="2"/>
  <c r="R294" i="2"/>
  <c r="R293" i="2"/>
  <c r="R292" i="2"/>
  <c r="R269" i="2"/>
  <c r="R263" i="2"/>
  <c r="R262" i="2"/>
  <c r="R256" i="2"/>
  <c r="R255" i="2"/>
  <c r="R254" i="2"/>
  <c r="R245" i="2"/>
  <c r="R244" i="2"/>
  <c r="R243" i="2"/>
  <c r="R242" i="2"/>
  <c r="R241" i="2"/>
  <c r="R230" i="2"/>
  <c r="R228" i="2"/>
  <c r="R226" i="2"/>
  <c r="R224" i="2"/>
  <c r="R222" i="2"/>
  <c r="R220" i="2"/>
  <c r="R218" i="2"/>
  <c r="R216" i="2"/>
  <c r="R214" i="2"/>
  <c r="R212" i="2"/>
  <c r="R200" i="2"/>
  <c r="R199" i="2"/>
  <c r="R198" i="2"/>
  <c r="R197" i="2"/>
  <c r="R183" i="2"/>
  <c r="R179" i="2"/>
  <c r="R176" i="2"/>
  <c r="R174" i="2"/>
  <c r="R173" i="2"/>
  <c r="R170" i="2"/>
  <c r="R169" i="2"/>
  <c r="R168" i="2"/>
  <c r="R167" i="2"/>
  <c r="R166" i="2"/>
  <c r="R165" i="2"/>
  <c r="R164" i="2"/>
  <c r="R162" i="2"/>
  <c r="R160" i="2"/>
  <c r="R159" i="2"/>
  <c r="R157" i="2"/>
  <c r="R155" i="2"/>
  <c r="R153" i="2"/>
  <c r="R149" i="2"/>
  <c r="R146" i="2"/>
  <c r="R132" i="2"/>
  <c r="R126" i="2"/>
  <c r="R123" i="2"/>
  <c r="R116" i="2"/>
  <c r="R114" i="2"/>
  <c r="R112" i="2"/>
  <c r="R102" i="2"/>
  <c r="R99" i="2"/>
  <c r="R96" i="2"/>
  <c r="R94" i="2"/>
  <c r="R84" i="2"/>
  <c r="R83" i="2"/>
  <c r="R82" i="2"/>
  <c r="R81" i="2"/>
  <c r="R77" i="2"/>
  <c r="R71" i="2"/>
  <c r="R57" i="2"/>
  <c r="R56" i="2"/>
  <c r="R55" i="2"/>
  <c r="R52" i="2"/>
  <c r="R51" i="2"/>
  <c r="R49" i="2"/>
  <c r="R48" i="2"/>
  <c r="R46" i="2"/>
  <c r="R45" i="2"/>
  <c r="R44" i="2"/>
  <c r="R43" i="2"/>
  <c r="R42" i="2"/>
  <c r="R41" i="2"/>
  <c r="R40" i="2"/>
  <c r="R39" i="2"/>
  <c r="R37" i="2"/>
  <c r="R36" i="2"/>
  <c r="R26" i="2"/>
  <c r="R24" i="2"/>
  <c r="R22" i="2"/>
  <c r="R21" i="2"/>
  <c r="R20" i="2"/>
  <c r="R19" i="2"/>
  <c r="R18" i="2"/>
  <c r="R16" i="2"/>
  <c r="R15" i="2"/>
  <c r="R210" i="2"/>
  <c r="R1244" i="2" l="1"/>
  <c r="R362" i="2"/>
  <c r="R512" i="2"/>
  <c r="R106" i="2"/>
  <c r="R235" i="2"/>
  <c r="R86" i="2"/>
  <c r="R296" i="2"/>
  <c r="R523" i="2"/>
  <c r="R532" i="2"/>
  <c r="R607" i="2"/>
  <c r="R258" i="2"/>
  <c r="R589" i="2"/>
  <c r="R306" i="2"/>
  <c r="R375" i="2"/>
  <c r="R1229" i="2"/>
  <c r="R1259" i="2"/>
  <c r="R247" i="2"/>
  <c r="R265" i="2"/>
  <c r="R575" i="2"/>
  <c r="R622" i="2"/>
  <c r="R638" i="2"/>
  <c r="R653" i="2"/>
  <c r="R1015" i="2"/>
  <c r="R1065" i="2"/>
  <c r="R1223" i="2"/>
  <c r="O396" i="2"/>
  <c r="N396" i="2"/>
  <c r="J396" i="2"/>
  <c r="O176" i="2"/>
  <c r="N176" i="2"/>
  <c r="J176" i="2"/>
  <c r="T247" i="2"/>
  <c r="T246" i="2" l="1"/>
  <c r="S1265" i="2" l="1"/>
  <c r="S1252" i="2"/>
  <c r="S1236" i="2"/>
  <c r="S1036" i="2"/>
  <c r="S1027" i="2"/>
  <c r="S1020" i="2"/>
  <c r="S512" i="2"/>
  <c r="S135" i="2"/>
  <c r="Q1027" i="2" l="1"/>
  <c r="U1265" i="2"/>
  <c r="Q1265" i="2"/>
  <c r="Q1252" i="2"/>
  <c r="Q1236" i="2"/>
  <c r="Q1187" i="2" l="1"/>
  <c r="Q1036" i="2"/>
  <c r="Q1020" i="2"/>
  <c r="Q512" i="2"/>
  <c r="Q492" i="2"/>
  <c r="Q440" i="2"/>
  <c r="Q387" i="2"/>
  <c r="Q135" i="2"/>
  <c r="Q66" i="2"/>
  <c r="G653" i="2" l="1"/>
  <c r="O653" i="2" s="1"/>
  <c r="G665" i="2"/>
  <c r="O665" i="2" s="1"/>
  <c r="O661" i="2"/>
  <c r="N661" i="2"/>
  <c r="O657" i="2"/>
  <c r="N657" i="2"/>
  <c r="O1002" i="2"/>
  <c r="N1002" i="2"/>
  <c r="O1008" i="2"/>
  <c r="N1008" i="2"/>
  <c r="O1006" i="2"/>
  <c r="N1006" i="2"/>
  <c r="O1004" i="2"/>
  <c r="N1004" i="2"/>
  <c r="P661" i="2" l="1"/>
  <c r="P665" i="2" s="1"/>
  <c r="Q665" i="2" s="1"/>
  <c r="Q1015" i="2"/>
  <c r="S1015" i="2"/>
  <c r="Q653" i="2"/>
  <c r="S653" i="2"/>
  <c r="N665" i="2"/>
  <c r="R661" i="2" l="1"/>
  <c r="R665" i="2" s="1"/>
  <c r="S665" i="2" s="1"/>
  <c r="O781" i="2"/>
  <c r="N781" i="2"/>
  <c r="O782" i="2"/>
  <c r="N782" i="2"/>
  <c r="O12" i="2" l="1"/>
  <c r="O15" i="2"/>
  <c r="O16" i="2"/>
  <c r="O17" i="2"/>
  <c r="P17" i="2" s="1"/>
  <c r="O18" i="2"/>
  <c r="O19" i="2"/>
  <c r="O20" i="2"/>
  <c r="O21" i="2"/>
  <c r="O22" i="2"/>
  <c r="O23" i="2"/>
  <c r="P23" i="2" s="1"/>
  <c r="O24" i="2"/>
  <c r="O25" i="2"/>
  <c r="P25" i="2" s="1"/>
  <c r="O26" i="2"/>
  <c r="O27" i="2"/>
  <c r="P27" i="2" s="1"/>
  <c r="O29" i="2"/>
  <c r="P29" i="2" s="1"/>
  <c r="O30" i="2"/>
  <c r="P30" i="2" s="1"/>
  <c r="O31" i="2"/>
  <c r="P31" i="2" s="1"/>
  <c r="O32" i="2"/>
  <c r="P32" i="2" s="1"/>
  <c r="O34" i="2"/>
  <c r="O36" i="2"/>
  <c r="O37" i="2"/>
  <c r="O38" i="2"/>
  <c r="P38" i="2" s="1"/>
  <c r="O39" i="2"/>
  <c r="O40" i="2"/>
  <c r="O41" i="2"/>
  <c r="O42" i="2"/>
  <c r="O43" i="2"/>
  <c r="O44" i="2"/>
  <c r="O45" i="2"/>
  <c r="O46" i="2"/>
  <c r="O48" i="2"/>
  <c r="O49" i="2"/>
  <c r="O51" i="2"/>
  <c r="O52" i="2"/>
  <c r="O53" i="2"/>
  <c r="P53" i="2" s="1"/>
  <c r="O55" i="2"/>
  <c r="O56" i="2"/>
  <c r="O57" i="2"/>
  <c r="O69" i="2"/>
  <c r="P69" i="2" s="1"/>
  <c r="O70" i="2"/>
  <c r="P70" i="2" s="1"/>
  <c r="O71" i="2"/>
  <c r="O77" i="2"/>
  <c r="O81" i="2"/>
  <c r="O82" i="2"/>
  <c r="O83" i="2"/>
  <c r="O84" i="2"/>
  <c r="O94" i="2"/>
  <c r="O96" i="2"/>
  <c r="O99" i="2"/>
  <c r="O102" i="2"/>
  <c r="O112" i="2"/>
  <c r="O114" i="2"/>
  <c r="O115" i="2"/>
  <c r="P115" i="2" s="1"/>
  <c r="P118" i="2" s="1"/>
  <c r="O116" i="2"/>
  <c r="O123" i="2"/>
  <c r="O125" i="2"/>
  <c r="P125" i="2" s="1"/>
  <c r="P128" i="2" s="1"/>
  <c r="O132" i="2"/>
  <c r="O146" i="2"/>
  <c r="O149" i="2"/>
  <c r="O151" i="2"/>
  <c r="P151" i="2" s="1"/>
  <c r="O153" i="2"/>
  <c r="O155" i="2"/>
  <c r="O157" i="2"/>
  <c r="O158" i="2"/>
  <c r="P158" i="2" s="1"/>
  <c r="O159" i="2"/>
  <c r="O160" i="2"/>
  <c r="O162" i="2"/>
  <c r="O163" i="2"/>
  <c r="P163" i="2" s="1"/>
  <c r="O164" i="2"/>
  <c r="O165" i="2"/>
  <c r="O166" i="2"/>
  <c r="O167" i="2"/>
  <c r="O168" i="2"/>
  <c r="O169" i="2"/>
  <c r="O170" i="2"/>
  <c r="O171" i="2"/>
  <c r="P171" i="2" s="1"/>
  <c r="O172" i="2"/>
  <c r="P172" i="2" s="1"/>
  <c r="O173" i="2"/>
  <c r="O174" i="2"/>
  <c r="O175" i="2"/>
  <c r="P175" i="2" s="1"/>
  <c r="O177" i="2"/>
  <c r="P177" i="2" s="1"/>
  <c r="O179" i="2"/>
  <c r="O181" i="2"/>
  <c r="P181" i="2" s="1"/>
  <c r="O183" i="2"/>
  <c r="O194" i="2"/>
  <c r="P194" i="2" s="1"/>
  <c r="P202" i="2" s="1"/>
  <c r="O197" i="2"/>
  <c r="O198" i="2"/>
  <c r="O199" i="2"/>
  <c r="O200" i="2"/>
  <c r="O204" i="2"/>
  <c r="P204" i="2" s="1"/>
  <c r="P206" i="2" s="1"/>
  <c r="O210" i="2"/>
  <c r="O212" i="2"/>
  <c r="O214" i="2"/>
  <c r="O216" i="2"/>
  <c r="O218" i="2"/>
  <c r="O220" i="2"/>
  <c r="O222" i="2"/>
  <c r="O224" i="2"/>
  <c r="O226" i="2"/>
  <c r="O228" i="2"/>
  <c r="O230" i="2"/>
  <c r="O241" i="2"/>
  <c r="O242" i="2"/>
  <c r="O243" i="2"/>
  <c r="O244" i="2"/>
  <c r="O245" i="2"/>
  <c r="O254" i="2"/>
  <c r="O255" i="2"/>
  <c r="O256" i="2"/>
  <c r="O262" i="2"/>
  <c r="O263" i="2"/>
  <c r="O269" i="2"/>
  <c r="O276" i="2"/>
  <c r="O292" i="2"/>
  <c r="O293" i="2"/>
  <c r="O294" i="2"/>
  <c r="O302" i="2"/>
  <c r="O303" i="2"/>
  <c r="O304" i="2"/>
  <c r="O313" i="2"/>
  <c r="O314" i="2"/>
  <c r="P314" i="2" s="1"/>
  <c r="P317" i="2" s="1"/>
  <c r="O315" i="2"/>
  <c r="O321" i="2"/>
  <c r="O322" i="2"/>
  <c r="O323" i="2"/>
  <c r="P323" i="2" s="1"/>
  <c r="O324" i="2"/>
  <c r="O325" i="2"/>
  <c r="O326" i="2"/>
  <c r="P326" i="2" s="1"/>
  <c r="O327" i="2"/>
  <c r="P327" i="2" s="1"/>
  <c r="O328" i="2"/>
  <c r="O329" i="2"/>
  <c r="P329" i="2" s="1"/>
  <c r="O330" i="2"/>
  <c r="O331" i="2"/>
  <c r="O332" i="2"/>
  <c r="O333" i="2"/>
  <c r="O335" i="2"/>
  <c r="O337" i="2"/>
  <c r="O338" i="2"/>
  <c r="O340" i="2"/>
  <c r="P340" i="2" s="1"/>
  <c r="O341" i="2"/>
  <c r="O342" i="2"/>
  <c r="O343" i="2"/>
  <c r="O344" i="2"/>
  <c r="P344" i="2" s="1"/>
  <c r="O345" i="2"/>
  <c r="O346" i="2"/>
  <c r="O347" i="2"/>
  <c r="O353" i="2"/>
  <c r="O356" i="2"/>
  <c r="O357" i="2"/>
  <c r="O359" i="2"/>
  <c r="O360" i="2"/>
  <c r="O366" i="2"/>
  <c r="O369" i="2"/>
  <c r="O370" i="2"/>
  <c r="O371" i="2"/>
  <c r="O372" i="2"/>
  <c r="O379" i="2"/>
  <c r="P379" i="2" s="1"/>
  <c r="O382" i="2"/>
  <c r="O383" i="2"/>
  <c r="O384" i="2"/>
  <c r="O385" i="2"/>
  <c r="O391" i="2"/>
  <c r="P391" i="2" s="1"/>
  <c r="P400" i="2" s="1"/>
  <c r="O394" i="2"/>
  <c r="O395" i="2"/>
  <c r="O397" i="2"/>
  <c r="O404" i="2"/>
  <c r="O405" i="2"/>
  <c r="O407" i="2"/>
  <c r="P407" i="2" s="1"/>
  <c r="O409" i="2"/>
  <c r="O411" i="2"/>
  <c r="O413" i="2"/>
  <c r="O415" i="2"/>
  <c r="O417" i="2"/>
  <c r="O418" i="2"/>
  <c r="O419" i="2"/>
  <c r="O420" i="2"/>
  <c r="P420" i="2" s="1"/>
  <c r="O422" i="2"/>
  <c r="O425" i="2"/>
  <c r="O428" i="2"/>
  <c r="P428" i="2" s="1"/>
  <c r="O429" i="2"/>
  <c r="P429" i="2" s="1"/>
  <c r="O431" i="2"/>
  <c r="O432" i="2"/>
  <c r="O433" i="2"/>
  <c r="O434" i="2"/>
  <c r="O435" i="2"/>
  <c r="O437" i="2"/>
  <c r="O438" i="2"/>
  <c r="O444" i="2"/>
  <c r="P444" i="2" s="1"/>
  <c r="O446" i="2"/>
  <c r="O448" i="2"/>
  <c r="O451" i="2"/>
  <c r="O453" i="2"/>
  <c r="O455" i="2"/>
  <c r="O457" i="2"/>
  <c r="O460" i="2"/>
  <c r="P460" i="2" s="1"/>
  <c r="O462" i="2"/>
  <c r="O464" i="2"/>
  <c r="P464" i="2" s="1"/>
  <c r="O466" i="2"/>
  <c r="P466" i="2" s="1"/>
  <c r="O467" i="2"/>
  <c r="O471" i="2"/>
  <c r="P471" i="2" s="1"/>
  <c r="O473" i="2"/>
  <c r="P473" i="2" s="1"/>
  <c r="O474" i="2"/>
  <c r="P474" i="2" s="1"/>
  <c r="O475" i="2"/>
  <c r="P475" i="2" s="1"/>
  <c r="O476" i="2"/>
  <c r="P476" i="2" s="1"/>
  <c r="O477" i="2"/>
  <c r="P477" i="2" s="1"/>
  <c r="O479" i="2"/>
  <c r="P479" i="2" s="1"/>
  <c r="O480" i="2"/>
  <c r="P480" i="2" s="1"/>
  <c r="O481" i="2"/>
  <c r="O483" i="2"/>
  <c r="O497" i="2"/>
  <c r="O499" i="2"/>
  <c r="O500" i="2"/>
  <c r="O501" i="2"/>
  <c r="O502" i="2"/>
  <c r="O503" i="2"/>
  <c r="O505" i="2"/>
  <c r="O506" i="2"/>
  <c r="O507" i="2"/>
  <c r="O508" i="2"/>
  <c r="O509" i="2"/>
  <c r="O516" i="2"/>
  <c r="O518" i="2"/>
  <c r="O519" i="2"/>
  <c r="O520" i="2"/>
  <c r="O521" i="2"/>
  <c r="O527" i="2"/>
  <c r="O529" i="2"/>
  <c r="O536" i="2"/>
  <c r="O539" i="2"/>
  <c r="O540" i="2"/>
  <c r="O541" i="2"/>
  <c r="O542" i="2"/>
  <c r="O543" i="2"/>
  <c r="O544" i="2"/>
  <c r="O545" i="2"/>
  <c r="O546" i="2"/>
  <c r="O547" i="2"/>
  <c r="O548" i="2"/>
  <c r="O550" i="2"/>
  <c r="O552" i="2"/>
  <c r="O553" i="2"/>
  <c r="O554" i="2"/>
  <c r="O555" i="2"/>
  <c r="O556" i="2"/>
  <c r="O557" i="2"/>
  <c r="O558" i="2"/>
  <c r="O559" i="2"/>
  <c r="O560" i="2"/>
  <c r="O561" i="2"/>
  <c r="O562" i="2"/>
  <c r="O563" i="2"/>
  <c r="O564" i="2"/>
  <c r="O580" i="2"/>
  <c r="O581" i="2"/>
  <c r="O582" i="2"/>
  <c r="O583" i="2"/>
  <c r="O584" i="2"/>
  <c r="O585" i="2"/>
  <c r="O593" i="2"/>
  <c r="O596" i="2"/>
  <c r="O599" i="2"/>
  <c r="O602" i="2"/>
  <c r="O605" i="2"/>
  <c r="O611" i="2"/>
  <c r="O614" i="2"/>
  <c r="O617" i="2"/>
  <c r="O620" i="2"/>
  <c r="O626" i="2"/>
  <c r="O629" i="2"/>
  <c r="O631" i="2"/>
  <c r="O635" i="2"/>
  <c r="O642" i="2"/>
  <c r="O645" i="2"/>
  <c r="O648" i="2"/>
  <c r="O651" i="2"/>
  <c r="O670" i="2"/>
  <c r="O674" i="2"/>
  <c r="O677" i="2"/>
  <c r="O681" i="2"/>
  <c r="O685" i="2"/>
  <c r="O689" i="2"/>
  <c r="O693" i="2"/>
  <c r="O697" i="2"/>
  <c r="O700" i="2"/>
  <c r="O704" i="2"/>
  <c r="O707" i="2"/>
  <c r="O710" i="2"/>
  <c r="O713" i="2"/>
  <c r="O715" i="2"/>
  <c r="O718" i="2"/>
  <c r="O721" i="2"/>
  <c r="O723" i="2"/>
  <c r="O725" i="2"/>
  <c r="O727" i="2"/>
  <c r="O729" i="2"/>
  <c r="O732" i="2"/>
  <c r="O734" i="2"/>
  <c r="O736" i="2"/>
  <c r="O739" i="2"/>
  <c r="O742" i="2"/>
  <c r="O745" i="2"/>
  <c r="O748" i="2"/>
  <c r="O751" i="2"/>
  <c r="O752" i="2"/>
  <c r="O753" i="2"/>
  <c r="O754" i="2"/>
  <c r="O755" i="2"/>
  <c r="O757" i="2"/>
  <c r="O758" i="2"/>
  <c r="O760" i="2"/>
  <c r="O761" i="2"/>
  <c r="O762" i="2"/>
  <c r="O765" i="2"/>
  <c r="O766" i="2"/>
  <c r="O768" i="2"/>
  <c r="O769" i="2"/>
  <c r="O771" i="2"/>
  <c r="O772" i="2"/>
  <c r="O773" i="2"/>
  <c r="O774" i="2"/>
  <c r="O775" i="2"/>
  <c r="O776" i="2"/>
  <c r="O777" i="2"/>
  <c r="O778" i="2"/>
  <c r="O809" i="2"/>
  <c r="O812" i="2"/>
  <c r="O816" i="2"/>
  <c r="O819" i="2"/>
  <c r="O823" i="2"/>
  <c r="O827" i="2"/>
  <c r="O831" i="2"/>
  <c r="O835" i="2"/>
  <c r="O839" i="2"/>
  <c r="O842" i="2"/>
  <c r="O846" i="2"/>
  <c r="O850" i="2"/>
  <c r="O854" i="2"/>
  <c r="O857" i="2"/>
  <c r="O861" i="2"/>
  <c r="O864" i="2"/>
  <c r="O868" i="2"/>
  <c r="O871" i="2"/>
  <c r="O874" i="2"/>
  <c r="O877" i="2"/>
  <c r="O880" i="2"/>
  <c r="O883" i="2"/>
  <c r="O886" i="2"/>
  <c r="O890" i="2"/>
  <c r="O892" i="2"/>
  <c r="O893" i="2"/>
  <c r="O894" i="2"/>
  <c r="O895" i="2"/>
  <c r="O896" i="2"/>
  <c r="O897" i="2"/>
  <c r="O898" i="2"/>
  <c r="O899" i="2"/>
  <c r="O901" i="2"/>
  <c r="O903" i="2"/>
  <c r="O905" i="2"/>
  <c r="O907" i="2"/>
  <c r="O909" i="2"/>
  <c r="O912" i="2"/>
  <c r="O914" i="2"/>
  <c r="O916" i="2"/>
  <c r="O918" i="2"/>
  <c r="O920" i="2"/>
  <c r="O922" i="2"/>
  <c r="O924" i="2"/>
  <c r="O926" i="2"/>
  <c r="O928" i="2"/>
  <c r="O930" i="2"/>
  <c r="O931" i="2"/>
  <c r="O933" i="2"/>
  <c r="O934" i="2"/>
  <c r="O935" i="2"/>
  <c r="O937" i="2"/>
  <c r="P937" i="2" s="1"/>
  <c r="O938" i="2"/>
  <c r="P938" i="2" s="1"/>
  <c r="O940" i="2"/>
  <c r="O943" i="2"/>
  <c r="O946" i="2"/>
  <c r="O956" i="2"/>
  <c r="O960" i="2"/>
  <c r="O962" i="2"/>
  <c r="P962" i="2" s="1"/>
  <c r="O964" i="2"/>
  <c r="O966" i="2"/>
  <c r="O968" i="2"/>
  <c r="O969" i="2"/>
  <c r="O971" i="2"/>
  <c r="O973" i="2"/>
  <c r="O975" i="2"/>
  <c r="O977" i="2"/>
  <c r="O979" i="2"/>
  <c r="P979" i="2" s="1"/>
  <c r="O981" i="2"/>
  <c r="O982" i="2"/>
  <c r="O984" i="2"/>
  <c r="O986" i="2"/>
  <c r="P986" i="2" s="1"/>
  <c r="O987" i="2"/>
  <c r="O989" i="2"/>
  <c r="O992" i="2"/>
  <c r="O994" i="2"/>
  <c r="O1018" i="2"/>
  <c r="O1024" i="2"/>
  <c r="O1031" i="2"/>
  <c r="O1041" i="2"/>
  <c r="O1043" i="2"/>
  <c r="O1045" i="2"/>
  <c r="O1047" i="2"/>
  <c r="O1054" i="2"/>
  <c r="O1055" i="2"/>
  <c r="O1056" i="2"/>
  <c r="O1057" i="2"/>
  <c r="O1068" i="2"/>
  <c r="O1071" i="2"/>
  <c r="O1074" i="2"/>
  <c r="P1074" i="2" s="1"/>
  <c r="P1083" i="2" s="1"/>
  <c r="O1077" i="2"/>
  <c r="O1087" i="2"/>
  <c r="P1087" i="2" s="1"/>
  <c r="P1089" i="2" s="1"/>
  <c r="O1093" i="2"/>
  <c r="O1095" i="2"/>
  <c r="P1095" i="2" s="1"/>
  <c r="O1096" i="2"/>
  <c r="O1097" i="2"/>
  <c r="O1098" i="2"/>
  <c r="O1099" i="2"/>
  <c r="O1100" i="2"/>
  <c r="O1101" i="2"/>
  <c r="O1102" i="2"/>
  <c r="O1104" i="2"/>
  <c r="O1105" i="2"/>
  <c r="O1106" i="2"/>
  <c r="O1107" i="2"/>
  <c r="O1108" i="2"/>
  <c r="P1108" i="2" s="1"/>
  <c r="O1109" i="2"/>
  <c r="O1110" i="2"/>
  <c r="O1121" i="2"/>
  <c r="P1121" i="2" s="1"/>
  <c r="O1123" i="2"/>
  <c r="P1123" i="2" s="1"/>
  <c r="O1125" i="2"/>
  <c r="P1125" i="2" s="1"/>
  <c r="O1127" i="2"/>
  <c r="O1128" i="2"/>
  <c r="P1128" i="2" s="1"/>
  <c r="O1129" i="2"/>
  <c r="P1129" i="2" s="1"/>
  <c r="O1131" i="2"/>
  <c r="P1131" i="2" s="1"/>
  <c r="O1132" i="2"/>
  <c r="O1133" i="2"/>
  <c r="O1134" i="2"/>
  <c r="P1134" i="2" s="1"/>
  <c r="O1135" i="2"/>
  <c r="O1136" i="2"/>
  <c r="P1136" i="2" s="1"/>
  <c r="O1137" i="2"/>
  <c r="P1137" i="2" s="1"/>
  <c r="O1139" i="2"/>
  <c r="P1139" i="2" s="1"/>
  <c r="O1141" i="2"/>
  <c r="P1141" i="2" s="1"/>
  <c r="O1143" i="2"/>
  <c r="P1143" i="2" s="1"/>
  <c r="O1144" i="2"/>
  <c r="O1154" i="2"/>
  <c r="O1156" i="2"/>
  <c r="O1158" i="2"/>
  <c r="P1158" i="2" s="1"/>
  <c r="O1160" i="2"/>
  <c r="O1161" i="2"/>
  <c r="O1162" i="2"/>
  <c r="O1163" i="2"/>
  <c r="O1164" i="2"/>
  <c r="O1165" i="2"/>
  <c r="O1167" i="2"/>
  <c r="O1168" i="2"/>
  <c r="P1168" i="2" s="1"/>
  <c r="O1169" i="2"/>
  <c r="P1169" i="2" s="1"/>
  <c r="O1170" i="2"/>
  <c r="P1170" i="2" s="1"/>
  <c r="O1171" i="2"/>
  <c r="P1171" i="2" s="1"/>
  <c r="O1173" i="2"/>
  <c r="P1173" i="2" s="1"/>
  <c r="O1174" i="2"/>
  <c r="P1174" i="2" s="1"/>
  <c r="O1175" i="2"/>
  <c r="P1175" i="2" s="1"/>
  <c r="O1176" i="2"/>
  <c r="O1177" i="2"/>
  <c r="O1178" i="2"/>
  <c r="O1179" i="2"/>
  <c r="P1179" i="2" s="1"/>
  <c r="O1191" i="2"/>
  <c r="O1193" i="2"/>
  <c r="O1195" i="2"/>
  <c r="O1197" i="2"/>
  <c r="O1198" i="2"/>
  <c r="O1199" i="2"/>
  <c r="O1200" i="2"/>
  <c r="O1201" i="2"/>
  <c r="O1202" i="2"/>
  <c r="O1203" i="2"/>
  <c r="O1204" i="2"/>
  <c r="O1205" i="2"/>
  <c r="O1206" i="2"/>
  <c r="O1207" i="2"/>
  <c r="O1208" i="2"/>
  <c r="O1209" i="2"/>
  <c r="O1210" i="2"/>
  <c r="O1211" i="2"/>
  <c r="O1212" i="2"/>
  <c r="O1213" i="2"/>
  <c r="O1214" i="2"/>
  <c r="O1215" i="2"/>
  <c r="O1226" i="2"/>
  <c r="O1227" i="2"/>
  <c r="O1239" i="2"/>
  <c r="O1240" i="2"/>
  <c r="O1241" i="2"/>
  <c r="O1250" i="2"/>
  <c r="O1255" i="2"/>
  <c r="O1256" i="2"/>
  <c r="O1257" i="2"/>
  <c r="O1262" i="2"/>
  <c r="O1265" i="2"/>
  <c r="O1266" i="2" s="1"/>
  <c r="N670" i="2"/>
  <c r="P1150" i="2" l="1"/>
  <c r="P1117" i="2"/>
  <c r="P349" i="2"/>
  <c r="P951" i="2"/>
  <c r="P190" i="2"/>
  <c r="P997" i="2"/>
  <c r="P73" i="2"/>
  <c r="G1731" i="2"/>
  <c r="G1726" i="2"/>
  <c r="J1721" i="2"/>
  <c r="G1718" i="2"/>
  <c r="J1710" i="2"/>
  <c r="G1707" i="2"/>
  <c r="J1701" i="2"/>
  <c r="G1699" i="2"/>
  <c r="G1689" i="2"/>
  <c r="J1684" i="2"/>
  <c r="J1680" i="2"/>
  <c r="G1676" i="2"/>
  <c r="J1671" i="2"/>
  <c r="J1668" i="2"/>
  <c r="J1664" i="2"/>
  <c r="J1660" i="2"/>
  <c r="G1657" i="2"/>
  <c r="J1655" i="2"/>
  <c r="G1652" i="2"/>
  <c r="J1645" i="2"/>
  <c r="J1643" i="2"/>
  <c r="J1641" i="2"/>
  <c r="J1638" i="2"/>
  <c r="J1636" i="2"/>
  <c r="J1634" i="2"/>
  <c r="J1632" i="2"/>
  <c r="J1630" i="2"/>
  <c r="J1628" i="2"/>
  <c r="J1626" i="2"/>
  <c r="J1624" i="2"/>
  <c r="J1622" i="2"/>
  <c r="J1620" i="2"/>
  <c r="J1617" i="2"/>
  <c r="J1615" i="2"/>
  <c r="J1613" i="2"/>
  <c r="J1612" i="2"/>
  <c r="J1610" i="2"/>
  <c r="J1608" i="2"/>
  <c r="J1607" i="2"/>
  <c r="J1605" i="2"/>
  <c r="J1604" i="2"/>
  <c r="G1600" i="2"/>
  <c r="J1595" i="2"/>
  <c r="J1591" i="2"/>
  <c r="J1587" i="2"/>
  <c r="J1583" i="2"/>
  <c r="J1579" i="2"/>
  <c r="J1575" i="2"/>
  <c r="J1571" i="2"/>
  <c r="J1567" i="2"/>
  <c r="J1563" i="2"/>
  <c r="J1559" i="2"/>
  <c r="J1555" i="2"/>
  <c r="J1551" i="2"/>
  <c r="J1546" i="2"/>
  <c r="J1542" i="2"/>
  <c r="J1539" i="2"/>
  <c r="J1538" i="2"/>
  <c r="J1534" i="2"/>
  <c r="J1530" i="2"/>
  <c r="J1527" i="2"/>
  <c r="J1523" i="2"/>
  <c r="J1521" i="2"/>
  <c r="J1517" i="2"/>
  <c r="J1515" i="2"/>
  <c r="J1511" i="2"/>
  <c r="J1507" i="2"/>
  <c r="J1503" i="2"/>
  <c r="J1499" i="2"/>
  <c r="J1497" i="2"/>
  <c r="J1493" i="2"/>
  <c r="J1489" i="2"/>
  <c r="J1485" i="2"/>
  <c r="J1481" i="2"/>
  <c r="J1477" i="2"/>
  <c r="J1473" i="2"/>
  <c r="J1469" i="2"/>
  <c r="J1466" i="2"/>
  <c r="J1463" i="2"/>
  <c r="J1458" i="2"/>
  <c r="J1456" i="2"/>
  <c r="J1454" i="2"/>
  <c r="J1452" i="2"/>
  <c r="J1449" i="2"/>
  <c r="J1447" i="2"/>
  <c r="J1445" i="2"/>
  <c r="J1443" i="2"/>
  <c r="J1441" i="2"/>
  <c r="J1439" i="2"/>
  <c r="J1437" i="2"/>
  <c r="J1435" i="2"/>
  <c r="J1432" i="2"/>
  <c r="J1429" i="2"/>
  <c r="J1427" i="2"/>
  <c r="J1425" i="2"/>
  <c r="J1420" i="2"/>
  <c r="J1417" i="2"/>
  <c r="J1414" i="2"/>
  <c r="J1411" i="2"/>
  <c r="J1408" i="2"/>
  <c r="J1406" i="2"/>
  <c r="J1402" i="2"/>
  <c r="J1399" i="2"/>
  <c r="J1395" i="2"/>
  <c r="J1392" i="2"/>
  <c r="J1389" i="2"/>
  <c r="J1386" i="2"/>
  <c r="J1383" i="2"/>
  <c r="J1380" i="2"/>
  <c r="J1378" i="2"/>
  <c r="J1376" i="2"/>
  <c r="J1374" i="2"/>
  <c r="J1371" i="2"/>
  <c r="J1368" i="2"/>
  <c r="J1365" i="2"/>
  <c r="J1362" i="2"/>
  <c r="J1359" i="2"/>
  <c r="J1356" i="2"/>
  <c r="J1355" i="2"/>
  <c r="J1354" i="2"/>
  <c r="J1353" i="2"/>
  <c r="J1352" i="2"/>
  <c r="J1351" i="2"/>
  <c r="J1350" i="2"/>
  <c r="J1349" i="2"/>
  <c r="J1348" i="2"/>
  <c r="J1347" i="2"/>
  <c r="J1346" i="2"/>
  <c r="J1345" i="2"/>
  <c r="J1343" i="2"/>
  <c r="J1342" i="2"/>
  <c r="J1341" i="2"/>
  <c r="J1340" i="2"/>
  <c r="J1339" i="2"/>
  <c r="J1338" i="2"/>
  <c r="J1337" i="2"/>
  <c r="J1336" i="2"/>
  <c r="J1335" i="2"/>
  <c r="J1334" i="2"/>
  <c r="J1333" i="2"/>
  <c r="J1331" i="2"/>
  <c r="J1329" i="2"/>
  <c r="J1328" i="2"/>
  <c r="J1327" i="2"/>
  <c r="J1326" i="2"/>
  <c r="J1325" i="2"/>
  <c r="J1324" i="2"/>
  <c r="J1323" i="2"/>
  <c r="J1322" i="2"/>
  <c r="N1262" i="2"/>
  <c r="N1265" i="2" s="1"/>
  <c r="G1259" i="2"/>
  <c r="O1259" i="2" s="1"/>
  <c r="O1260" i="2" s="1"/>
  <c r="N1257" i="2"/>
  <c r="N1256" i="2"/>
  <c r="N1255" i="2"/>
  <c r="G1252" i="2"/>
  <c r="O1252" i="2" s="1"/>
  <c r="O1253" i="2" s="1"/>
  <c r="N1250" i="2"/>
  <c r="N1252" i="2" s="1"/>
  <c r="G1247" i="2"/>
  <c r="O1247" i="2" s="1"/>
  <c r="O1248" i="2" s="1"/>
  <c r="N1240" i="2"/>
  <c r="N1241" i="2"/>
  <c r="N1239" i="2"/>
  <c r="G1236" i="2"/>
  <c r="N1234" i="2"/>
  <c r="N1233" i="2"/>
  <c r="N1232" i="2"/>
  <c r="G1229" i="2"/>
  <c r="O1229" i="2" s="1"/>
  <c r="O1230" i="2" s="1"/>
  <c r="N1227" i="2"/>
  <c r="J1227" i="2"/>
  <c r="N1226" i="2"/>
  <c r="J1226" i="2"/>
  <c r="G1223" i="2"/>
  <c r="O1223" i="2" s="1"/>
  <c r="O1224" i="2" s="1"/>
  <c r="N1197" i="2"/>
  <c r="J1197" i="2"/>
  <c r="N1215" i="2"/>
  <c r="J1215" i="2"/>
  <c r="N1214" i="2"/>
  <c r="J1214" i="2"/>
  <c r="N1213" i="2"/>
  <c r="J1213" i="2"/>
  <c r="N1212" i="2"/>
  <c r="J1212" i="2"/>
  <c r="N1211" i="2"/>
  <c r="J1211" i="2"/>
  <c r="N1210" i="2"/>
  <c r="J1210" i="2"/>
  <c r="N1209" i="2"/>
  <c r="J1209" i="2"/>
  <c r="N1208" i="2"/>
  <c r="J1208" i="2"/>
  <c r="N1207" i="2"/>
  <c r="J1207" i="2"/>
  <c r="N1206" i="2"/>
  <c r="J1206" i="2"/>
  <c r="N1205" i="2"/>
  <c r="J1205" i="2"/>
  <c r="N1204" i="2"/>
  <c r="J1204" i="2"/>
  <c r="N1203" i="2"/>
  <c r="J1203" i="2"/>
  <c r="N1202" i="2"/>
  <c r="J1202" i="2"/>
  <c r="N1201" i="2"/>
  <c r="J1201" i="2"/>
  <c r="N1200" i="2"/>
  <c r="J1200" i="2"/>
  <c r="N1199" i="2"/>
  <c r="J1199" i="2"/>
  <c r="N1198" i="2"/>
  <c r="J1198" i="2"/>
  <c r="N1195" i="2"/>
  <c r="J1195" i="2"/>
  <c r="N1193" i="2"/>
  <c r="J1193" i="2"/>
  <c r="N1191" i="2"/>
  <c r="J1191" i="2"/>
  <c r="G1187" i="2"/>
  <c r="O1187" i="2" s="1"/>
  <c r="O1188" i="2" s="1"/>
  <c r="N1160" i="2"/>
  <c r="J1160" i="2"/>
  <c r="R1179" i="2"/>
  <c r="N1179" i="2"/>
  <c r="J1179" i="2"/>
  <c r="N1178" i="2"/>
  <c r="J1178" i="2"/>
  <c r="N1177" i="2"/>
  <c r="J1177" i="2"/>
  <c r="N1176" i="2"/>
  <c r="J1176" i="2"/>
  <c r="R1175" i="2"/>
  <c r="N1175" i="2"/>
  <c r="J1175" i="2"/>
  <c r="R1174" i="2"/>
  <c r="N1174" i="2"/>
  <c r="J1174" i="2"/>
  <c r="R1173" i="2"/>
  <c r="N1173" i="2"/>
  <c r="J1173" i="2"/>
  <c r="R1171" i="2"/>
  <c r="N1171" i="2"/>
  <c r="J1171" i="2"/>
  <c r="R1170" i="2"/>
  <c r="N1170" i="2"/>
  <c r="J1170" i="2"/>
  <c r="R1169" i="2"/>
  <c r="N1169" i="2"/>
  <c r="J1169" i="2"/>
  <c r="R1168" i="2"/>
  <c r="N1168" i="2"/>
  <c r="J1168" i="2"/>
  <c r="N1167" i="2"/>
  <c r="J1167" i="2"/>
  <c r="N1165" i="2"/>
  <c r="J1165" i="2"/>
  <c r="N1164" i="2"/>
  <c r="J1164" i="2"/>
  <c r="N1163" i="2"/>
  <c r="J1163" i="2"/>
  <c r="N1162" i="2"/>
  <c r="J1162" i="2"/>
  <c r="N1161" i="2"/>
  <c r="J1161" i="2"/>
  <c r="R1158" i="2"/>
  <c r="N1158" i="2"/>
  <c r="J1158" i="2"/>
  <c r="N1156" i="2"/>
  <c r="J1156" i="2"/>
  <c r="N1154" i="2"/>
  <c r="J1154" i="2"/>
  <c r="G1150" i="2"/>
  <c r="O1150" i="2" s="1"/>
  <c r="N1127" i="2"/>
  <c r="J1127" i="2"/>
  <c r="N1144" i="2"/>
  <c r="J1144" i="2"/>
  <c r="R1141" i="2"/>
  <c r="N1141" i="2"/>
  <c r="J1141" i="2"/>
  <c r="R1139" i="2"/>
  <c r="N1139" i="2"/>
  <c r="J1139" i="2"/>
  <c r="R1137" i="2"/>
  <c r="N1137" i="2"/>
  <c r="J1137" i="2"/>
  <c r="R1136" i="2"/>
  <c r="N1136" i="2"/>
  <c r="J1136" i="2"/>
  <c r="N1135" i="2"/>
  <c r="J1135" i="2"/>
  <c r="R1134" i="2"/>
  <c r="N1134" i="2"/>
  <c r="J1134" i="2"/>
  <c r="N1133" i="2"/>
  <c r="J1133" i="2"/>
  <c r="N1132" i="2"/>
  <c r="J1132" i="2"/>
  <c r="R1131" i="2"/>
  <c r="N1131" i="2"/>
  <c r="J1131" i="2"/>
  <c r="R1129" i="2"/>
  <c r="N1129" i="2"/>
  <c r="J1129" i="2"/>
  <c r="R1143" i="2"/>
  <c r="N1143" i="2"/>
  <c r="J1143" i="2"/>
  <c r="R1128" i="2"/>
  <c r="N1128" i="2"/>
  <c r="J1128" i="2"/>
  <c r="R1125" i="2"/>
  <c r="N1125" i="2"/>
  <c r="J1125" i="2"/>
  <c r="R1123" i="2"/>
  <c r="N1123" i="2"/>
  <c r="J1123" i="2"/>
  <c r="R1121" i="2"/>
  <c r="N1121" i="2"/>
  <c r="J1121" i="2"/>
  <c r="G1117" i="2"/>
  <c r="O1117" i="2" s="1"/>
  <c r="O1118" i="2" s="1"/>
  <c r="N1097" i="2"/>
  <c r="J1097" i="2"/>
  <c r="N1110" i="2"/>
  <c r="J1110" i="2"/>
  <c r="N1106" i="2"/>
  <c r="J1106" i="2"/>
  <c r="N1105" i="2"/>
  <c r="J1105" i="2"/>
  <c r="N1100" i="2"/>
  <c r="J1100" i="2"/>
  <c r="N1107" i="2"/>
  <c r="J1107" i="2"/>
  <c r="N1099" i="2"/>
  <c r="J1099" i="2"/>
  <c r="N1109" i="2"/>
  <c r="J1109" i="2"/>
  <c r="R1108" i="2"/>
  <c r="N1108" i="2"/>
  <c r="J1108" i="2"/>
  <c r="N1104" i="2"/>
  <c r="J1104" i="2"/>
  <c r="N1102" i="2"/>
  <c r="J1102" i="2"/>
  <c r="N1101" i="2"/>
  <c r="J1101" i="2"/>
  <c r="N1098" i="2"/>
  <c r="J1098" i="2"/>
  <c r="N1096" i="2"/>
  <c r="J1096" i="2"/>
  <c r="R1095" i="2"/>
  <c r="N1095" i="2"/>
  <c r="J1095" i="2"/>
  <c r="N1093" i="2"/>
  <c r="J1093" i="2"/>
  <c r="G1089" i="2"/>
  <c r="O1089" i="2" s="1"/>
  <c r="O1090" i="2" s="1"/>
  <c r="R1087" i="2"/>
  <c r="N1087" i="2"/>
  <c r="N1089" i="2" s="1"/>
  <c r="J1087" i="2"/>
  <c r="G1083" i="2"/>
  <c r="O1083" i="2" s="1"/>
  <c r="O1084" i="2" s="1"/>
  <c r="N1077" i="2"/>
  <c r="J1077" i="2"/>
  <c r="N1074" i="2"/>
  <c r="N1071" i="2"/>
  <c r="N1068" i="2"/>
  <c r="G1065" i="2"/>
  <c r="O1065" i="2" s="1"/>
  <c r="O1066" i="2" s="1"/>
  <c r="N1057" i="2"/>
  <c r="J1057" i="2"/>
  <c r="N1056" i="2"/>
  <c r="J1056" i="2"/>
  <c r="N1055" i="2"/>
  <c r="J1055" i="2"/>
  <c r="N1054" i="2"/>
  <c r="J1054" i="2"/>
  <c r="G1049" i="2"/>
  <c r="O1049" i="2" s="1"/>
  <c r="O1051" i="2" s="1"/>
  <c r="Q1049" i="2"/>
  <c r="N1047" i="2"/>
  <c r="J1047" i="2"/>
  <c r="N1045" i="2"/>
  <c r="J1045" i="2"/>
  <c r="N1043" i="2"/>
  <c r="J1043" i="2"/>
  <c r="N1041" i="2"/>
  <c r="J1041" i="2"/>
  <c r="O1038" i="2"/>
  <c r="G1036" i="2"/>
  <c r="O1036" i="2" s="1"/>
  <c r="O1037" i="2" s="1"/>
  <c r="N1031" i="2"/>
  <c r="N1036" i="2" s="1"/>
  <c r="G1027" i="2"/>
  <c r="O1027" i="2" s="1"/>
  <c r="N1024" i="2"/>
  <c r="N1027" i="2" s="1"/>
  <c r="G1020" i="2"/>
  <c r="O1020" i="2" s="1"/>
  <c r="N1018" i="2"/>
  <c r="N1020" i="2" s="1"/>
  <c r="G997" i="2"/>
  <c r="N956" i="2"/>
  <c r="R986" i="2"/>
  <c r="N986" i="2"/>
  <c r="N994" i="2"/>
  <c r="N992" i="2"/>
  <c r="N982" i="2"/>
  <c r="N975" i="2"/>
  <c r="N977" i="2"/>
  <c r="R979" i="2"/>
  <c r="N979" i="2"/>
  <c r="R962" i="2"/>
  <c r="N962" i="2"/>
  <c r="N973" i="2"/>
  <c r="N971" i="2"/>
  <c r="N989" i="2"/>
  <c r="N964" i="2"/>
  <c r="N969" i="2"/>
  <c r="N968" i="2"/>
  <c r="N987" i="2"/>
  <c r="N966" i="2"/>
  <c r="N984" i="2"/>
  <c r="N960" i="2"/>
  <c r="N981" i="2"/>
  <c r="G951" i="2"/>
  <c r="O951" i="2" s="1"/>
  <c r="O953" i="2" s="1"/>
  <c r="N681" i="2"/>
  <c r="N685" i="2"/>
  <c r="N674" i="2"/>
  <c r="N677" i="2"/>
  <c r="N693" i="2"/>
  <c r="N689" i="2"/>
  <c r="N715" i="2"/>
  <c r="N700" i="2"/>
  <c r="N697" i="2"/>
  <c r="N713" i="2"/>
  <c r="N707" i="2"/>
  <c r="N710" i="2"/>
  <c r="N704" i="2"/>
  <c r="N886" i="2"/>
  <c r="N946" i="2"/>
  <c r="N873" i="2"/>
  <c r="N871" i="2"/>
  <c r="N868" i="2"/>
  <c r="N861" i="2"/>
  <c r="N864" i="2"/>
  <c r="N809" i="2"/>
  <c r="N842" i="2"/>
  <c r="N819" i="2"/>
  <c r="N812" i="2"/>
  <c r="N827" i="2"/>
  <c r="N816" i="2"/>
  <c r="N835" i="2"/>
  <c r="N857" i="2"/>
  <c r="N831" i="2"/>
  <c r="N823" i="2"/>
  <c r="N854" i="2"/>
  <c r="N718" i="2"/>
  <c r="N846" i="2"/>
  <c r="N850" i="2"/>
  <c r="N839" i="2"/>
  <c r="N877" i="2"/>
  <c r="N880" i="2"/>
  <c r="N874" i="2"/>
  <c r="N883" i="2"/>
  <c r="N778" i="2"/>
  <c r="N777" i="2"/>
  <c r="N762" i="2"/>
  <c r="N734" i="2"/>
  <c r="N732" i="2"/>
  <c r="N769" i="2"/>
  <c r="N765" i="2"/>
  <c r="N768" i="2"/>
  <c r="N757" i="2"/>
  <c r="N758" i="2"/>
  <c r="N774" i="2"/>
  <c r="N766" i="2"/>
  <c r="N754" i="2"/>
  <c r="N753" i="2"/>
  <c r="N773" i="2"/>
  <c r="N752" i="2"/>
  <c r="N736" i="2"/>
  <c r="N755" i="2"/>
  <c r="N760" i="2"/>
  <c r="N751" i="2"/>
  <c r="N761" i="2"/>
  <c r="N748" i="2"/>
  <c r="N776" i="2"/>
  <c r="N772" i="2"/>
  <c r="N721" i="2"/>
  <c r="N727" i="2"/>
  <c r="N775" i="2"/>
  <c r="N725" i="2"/>
  <c r="N723" i="2"/>
  <c r="N742" i="2"/>
  <c r="N771" i="2"/>
  <c r="N739" i="2"/>
  <c r="N745" i="2"/>
  <c r="N729" i="2"/>
  <c r="R938" i="2"/>
  <c r="N938" i="2"/>
  <c r="R937" i="2"/>
  <c r="N937" i="2"/>
  <c r="N930" i="2"/>
  <c r="N931" i="2"/>
  <c r="N933" i="2"/>
  <c r="N934" i="2"/>
  <c r="N935" i="2"/>
  <c r="N928" i="2"/>
  <c r="N922" i="2"/>
  <c r="N920" i="2"/>
  <c r="N914" i="2"/>
  <c r="N924" i="2"/>
  <c r="N899" i="2"/>
  <c r="N926" i="2"/>
  <c r="N903" i="2"/>
  <c r="N916" i="2"/>
  <c r="N905" i="2"/>
  <c r="N918" i="2"/>
  <c r="N901" i="2"/>
  <c r="N907" i="2"/>
  <c r="N912" i="2"/>
  <c r="N909" i="2"/>
  <c r="N898" i="2"/>
  <c r="N897" i="2"/>
  <c r="N943" i="2"/>
  <c r="N940" i="2"/>
  <c r="N894" i="2"/>
  <c r="N896" i="2"/>
  <c r="N892" i="2"/>
  <c r="N895" i="2"/>
  <c r="N893" i="2"/>
  <c r="N890" i="2"/>
  <c r="O667" i="2"/>
  <c r="N648" i="2"/>
  <c r="J648" i="2"/>
  <c r="N645" i="2"/>
  <c r="J645" i="2"/>
  <c r="N651" i="2"/>
  <c r="J651" i="2"/>
  <c r="N642" i="2"/>
  <c r="J642" i="2"/>
  <c r="G638" i="2"/>
  <c r="O638" i="2" s="1"/>
  <c r="O639" i="2" s="1"/>
  <c r="N635" i="2"/>
  <c r="J635" i="2"/>
  <c r="N631" i="2"/>
  <c r="J631" i="2"/>
  <c r="N629" i="2"/>
  <c r="J629" i="2"/>
  <c r="N626" i="2"/>
  <c r="J626" i="2"/>
  <c r="G622" i="2"/>
  <c r="O622" i="2" s="1"/>
  <c r="O623" i="2" s="1"/>
  <c r="N620" i="2"/>
  <c r="J620" i="2"/>
  <c r="N617" i="2"/>
  <c r="J617" i="2"/>
  <c r="N614" i="2"/>
  <c r="J614" i="2"/>
  <c r="N611" i="2"/>
  <c r="J611" i="2"/>
  <c r="G607" i="2"/>
  <c r="O607" i="2" s="1"/>
  <c r="O608" i="2" s="1"/>
  <c r="N605" i="2"/>
  <c r="J605" i="2"/>
  <c r="N602" i="2"/>
  <c r="J602" i="2"/>
  <c r="N599" i="2"/>
  <c r="J599" i="2"/>
  <c r="N596" i="2"/>
  <c r="J596" i="2"/>
  <c r="N593" i="2"/>
  <c r="J593" i="2"/>
  <c r="G589" i="2"/>
  <c r="O589" i="2" s="1"/>
  <c r="O590" i="2" s="1"/>
  <c r="N583" i="2"/>
  <c r="N582" i="2"/>
  <c r="J582" i="2"/>
  <c r="N581" i="2"/>
  <c r="J581" i="2"/>
  <c r="N584" i="2"/>
  <c r="J584" i="2"/>
  <c r="N585" i="2"/>
  <c r="J585" i="2"/>
  <c r="N580" i="2"/>
  <c r="J580" i="2"/>
  <c r="G575" i="2"/>
  <c r="O575" i="2" s="1"/>
  <c r="O577" i="2" s="1"/>
  <c r="N547" i="2"/>
  <c r="J547" i="2"/>
  <c r="N559" i="2"/>
  <c r="J559" i="2"/>
  <c r="N557" i="2"/>
  <c r="J557" i="2"/>
  <c r="N558" i="2"/>
  <c r="J558" i="2"/>
  <c r="N560" i="2"/>
  <c r="J560" i="2"/>
  <c r="N562" i="2"/>
  <c r="J562" i="2"/>
  <c r="N555" i="2"/>
  <c r="J555" i="2"/>
  <c r="N548" i="2"/>
  <c r="J548" i="2"/>
  <c r="N552" i="2"/>
  <c r="J552" i="2"/>
  <c r="N556" i="2"/>
  <c r="J556" i="2"/>
  <c r="N546" i="2"/>
  <c r="J546" i="2"/>
  <c r="N545" i="2"/>
  <c r="J545" i="2"/>
  <c r="N544" i="2"/>
  <c r="J544" i="2"/>
  <c r="N540" i="2"/>
  <c r="J540" i="2"/>
  <c r="N554" i="2"/>
  <c r="J554" i="2"/>
  <c r="N550" i="2"/>
  <c r="N543" i="2"/>
  <c r="J543" i="2"/>
  <c r="N542" i="2"/>
  <c r="J542" i="2"/>
  <c r="N541" i="2"/>
  <c r="J541" i="2"/>
  <c r="N553" i="2"/>
  <c r="J553" i="2"/>
  <c r="N561" i="2"/>
  <c r="J561" i="2"/>
  <c r="N564" i="2"/>
  <c r="J564" i="2"/>
  <c r="N563" i="2"/>
  <c r="J563" i="2"/>
  <c r="N539" i="2"/>
  <c r="J539" i="2"/>
  <c r="N536" i="2"/>
  <c r="J536" i="2"/>
  <c r="G532" i="2"/>
  <c r="O532" i="2" s="1"/>
  <c r="O533" i="2" s="1"/>
  <c r="N529" i="2"/>
  <c r="J529" i="2"/>
  <c r="N527" i="2"/>
  <c r="J527" i="2"/>
  <c r="G523" i="2"/>
  <c r="O523" i="2" s="1"/>
  <c r="O524" i="2" s="1"/>
  <c r="N518" i="2"/>
  <c r="J518" i="2"/>
  <c r="N519" i="2"/>
  <c r="J519" i="2"/>
  <c r="N520" i="2"/>
  <c r="J520" i="2"/>
  <c r="N521" i="2"/>
  <c r="J521" i="2"/>
  <c r="N516" i="2"/>
  <c r="J516" i="2"/>
  <c r="H512" i="2"/>
  <c r="G512" i="2"/>
  <c r="O512" i="2" s="1"/>
  <c r="O513" i="2" s="1"/>
  <c r="N505" i="2"/>
  <c r="N506" i="2"/>
  <c r="N507" i="2"/>
  <c r="N508" i="2"/>
  <c r="N502" i="2"/>
  <c r="N509" i="2"/>
  <c r="N503" i="2"/>
  <c r="N501" i="2"/>
  <c r="N499" i="2"/>
  <c r="N500" i="2"/>
  <c r="N497" i="2"/>
  <c r="G492" i="2"/>
  <c r="O492" i="2" s="1"/>
  <c r="O493" i="2" s="1"/>
  <c r="N481" i="2"/>
  <c r="J481" i="2"/>
  <c r="R480" i="2"/>
  <c r="N480" i="2"/>
  <c r="J480" i="2"/>
  <c r="R477" i="2"/>
  <c r="N477" i="2"/>
  <c r="J477" i="2"/>
  <c r="R479" i="2"/>
  <c r="N479" i="2"/>
  <c r="J479" i="2"/>
  <c r="R476" i="2"/>
  <c r="N476" i="2"/>
  <c r="J476" i="2"/>
  <c r="R475" i="2"/>
  <c r="N475" i="2"/>
  <c r="J475" i="2"/>
  <c r="R474" i="2"/>
  <c r="N474" i="2"/>
  <c r="J474" i="2"/>
  <c r="R473" i="2"/>
  <c r="N473" i="2"/>
  <c r="J473" i="2"/>
  <c r="N483" i="2"/>
  <c r="J483" i="2"/>
  <c r="R471" i="2"/>
  <c r="N471" i="2"/>
  <c r="J471" i="2"/>
  <c r="R466" i="2"/>
  <c r="N466" i="2"/>
  <c r="J466" i="2"/>
  <c r="R464" i="2"/>
  <c r="N464" i="2"/>
  <c r="J464" i="2"/>
  <c r="R460" i="2"/>
  <c r="N460" i="2"/>
  <c r="J460" i="2"/>
  <c r="N462" i="2"/>
  <c r="J462" i="2"/>
  <c r="N457" i="2"/>
  <c r="J457" i="2"/>
  <c r="N455" i="2"/>
  <c r="J455" i="2"/>
  <c r="N448" i="2"/>
  <c r="J448" i="2"/>
  <c r="N453" i="2"/>
  <c r="J453" i="2"/>
  <c r="N446" i="2"/>
  <c r="J446" i="2"/>
  <c r="N451" i="2"/>
  <c r="J451" i="2"/>
  <c r="N467" i="2"/>
  <c r="J467" i="2"/>
  <c r="N444" i="2"/>
  <c r="G440" i="2"/>
  <c r="O440" i="2" s="1"/>
  <c r="O441" i="2" s="1"/>
  <c r="N438" i="2"/>
  <c r="J438" i="2"/>
  <c r="N437" i="2"/>
  <c r="J437" i="2"/>
  <c r="N435" i="2"/>
  <c r="J435" i="2"/>
  <c r="N434" i="2"/>
  <c r="J434" i="2"/>
  <c r="N433" i="2"/>
  <c r="J433" i="2"/>
  <c r="N432" i="2"/>
  <c r="J432" i="2"/>
  <c r="N431" i="2"/>
  <c r="J431" i="2"/>
  <c r="R429" i="2"/>
  <c r="N429" i="2"/>
  <c r="J429" i="2"/>
  <c r="R428" i="2"/>
  <c r="N428" i="2"/>
  <c r="J428" i="2"/>
  <c r="N425" i="2"/>
  <c r="J425" i="2"/>
  <c r="N422" i="2"/>
  <c r="J422" i="2"/>
  <c r="N419" i="2"/>
  <c r="J419" i="2"/>
  <c r="N418" i="2"/>
  <c r="J418" i="2"/>
  <c r="N417" i="2"/>
  <c r="J417" i="2"/>
  <c r="N415" i="2"/>
  <c r="J415" i="2"/>
  <c r="N413" i="2"/>
  <c r="J413" i="2"/>
  <c r="N411" i="2"/>
  <c r="J411" i="2"/>
  <c r="N409" i="2"/>
  <c r="J409" i="2"/>
  <c r="R407" i="2"/>
  <c r="N407" i="2"/>
  <c r="J407" i="2"/>
  <c r="N420" i="2"/>
  <c r="J420" i="2"/>
  <c r="N405" i="2"/>
  <c r="J405" i="2"/>
  <c r="N404" i="2"/>
  <c r="J404" i="2"/>
  <c r="G400" i="2"/>
  <c r="O400" i="2" s="1"/>
  <c r="O401" i="2" s="1"/>
  <c r="N395" i="2"/>
  <c r="J395" i="2"/>
  <c r="N394" i="2"/>
  <c r="J394" i="2"/>
  <c r="N397" i="2"/>
  <c r="J397" i="2"/>
  <c r="R391" i="2"/>
  <c r="R400" i="2" s="1"/>
  <c r="N391" i="2"/>
  <c r="J391" i="2"/>
  <c r="G387" i="2"/>
  <c r="O387" i="2" s="1"/>
  <c r="O388" i="2" s="1"/>
  <c r="N384" i="2"/>
  <c r="J384" i="2"/>
  <c r="N383" i="2"/>
  <c r="J383" i="2"/>
  <c r="N382" i="2"/>
  <c r="J382" i="2"/>
  <c r="N385" i="2"/>
  <c r="J385" i="2"/>
  <c r="R379" i="2"/>
  <c r="R387" i="2" s="1"/>
  <c r="S387" i="2" s="1"/>
  <c r="N379" i="2"/>
  <c r="J379" i="2"/>
  <c r="G375" i="2"/>
  <c r="O375" i="2" s="1"/>
  <c r="O376" i="2" s="1"/>
  <c r="N371" i="2"/>
  <c r="J371" i="2"/>
  <c r="N370" i="2"/>
  <c r="J370" i="2"/>
  <c r="N369" i="2"/>
  <c r="J369" i="2"/>
  <c r="N372" i="2"/>
  <c r="J372" i="2"/>
  <c r="N366" i="2"/>
  <c r="J366" i="2"/>
  <c r="G362" i="2"/>
  <c r="O362" i="2" s="1"/>
  <c r="O363" i="2" s="1"/>
  <c r="N359" i="2"/>
  <c r="J359" i="2"/>
  <c r="N357" i="2"/>
  <c r="J357" i="2"/>
  <c r="N356" i="2"/>
  <c r="J356" i="2"/>
  <c r="N360" i="2"/>
  <c r="J360" i="2"/>
  <c r="N353" i="2"/>
  <c r="J353" i="2"/>
  <c r="G349" i="2"/>
  <c r="O349" i="2" s="1"/>
  <c r="O350" i="2" s="1"/>
  <c r="N347" i="2"/>
  <c r="J347" i="2"/>
  <c r="N346" i="2"/>
  <c r="J346" i="2"/>
  <c r="N342" i="2"/>
  <c r="J342" i="2"/>
  <c r="N341" i="2"/>
  <c r="J341" i="2"/>
  <c r="R340" i="2"/>
  <c r="N340" i="2"/>
  <c r="J340" i="2"/>
  <c r="N338" i="2"/>
  <c r="J338" i="2"/>
  <c r="N337" i="2"/>
  <c r="J337" i="2"/>
  <c r="R344" i="2"/>
  <c r="N344" i="2"/>
  <c r="J344" i="2"/>
  <c r="N335" i="2"/>
  <c r="J335" i="2"/>
  <c r="N333" i="2"/>
  <c r="J333" i="2"/>
  <c r="N332" i="2"/>
  <c r="J332" i="2"/>
  <c r="N331" i="2"/>
  <c r="J331" i="2"/>
  <c r="N330" i="2"/>
  <c r="J330" i="2"/>
  <c r="R329" i="2"/>
  <c r="N329" i="2"/>
  <c r="J329" i="2"/>
  <c r="N328" i="2"/>
  <c r="J328" i="2"/>
  <c r="R327" i="2"/>
  <c r="N327" i="2"/>
  <c r="J327" i="2"/>
  <c r="R326" i="2"/>
  <c r="N326" i="2"/>
  <c r="J326" i="2"/>
  <c r="N325" i="2"/>
  <c r="J325" i="2"/>
  <c r="N324" i="2"/>
  <c r="J324" i="2"/>
  <c r="N343" i="2"/>
  <c r="J343" i="2"/>
  <c r="N345" i="2"/>
  <c r="J345" i="2"/>
  <c r="R323" i="2"/>
  <c r="N323" i="2"/>
  <c r="J323" i="2"/>
  <c r="N322" i="2"/>
  <c r="J322" i="2"/>
  <c r="N321" i="2"/>
  <c r="J321" i="2"/>
  <c r="G317" i="2"/>
  <c r="O317" i="2" s="1"/>
  <c r="O318" i="2" s="1"/>
  <c r="N315" i="2"/>
  <c r="R314" i="2"/>
  <c r="R317" i="2" s="1"/>
  <c r="N314" i="2"/>
  <c r="J314" i="2"/>
  <c r="N313" i="2"/>
  <c r="J313" i="2"/>
  <c r="N311" i="2"/>
  <c r="G306" i="2"/>
  <c r="O306" i="2" s="1"/>
  <c r="O308" i="2" s="1"/>
  <c r="N304" i="2"/>
  <c r="N303" i="2"/>
  <c r="J303" i="2"/>
  <c r="N302" i="2"/>
  <c r="J302" i="2"/>
  <c r="N300" i="2"/>
  <c r="G296" i="2"/>
  <c r="O296" i="2" s="1"/>
  <c r="O297" i="2" s="1"/>
  <c r="N293" i="2"/>
  <c r="N294" i="2"/>
  <c r="J294" i="2"/>
  <c r="N292" i="2"/>
  <c r="J292" i="2"/>
  <c r="N289" i="2"/>
  <c r="G284" i="2"/>
  <c r="O284" i="2" s="1"/>
  <c r="O285" i="2" s="1"/>
  <c r="N276" i="2"/>
  <c r="N284" i="2" s="1"/>
  <c r="R271" i="2"/>
  <c r="G271" i="2"/>
  <c r="O271" i="2" s="1"/>
  <c r="O272" i="2" s="1"/>
  <c r="N269" i="2"/>
  <c r="N271" i="2" s="1"/>
  <c r="J269" i="2"/>
  <c r="G265" i="2"/>
  <c r="O265" i="2" s="1"/>
  <c r="O266" i="2" s="1"/>
  <c r="N263" i="2"/>
  <c r="J263" i="2"/>
  <c r="N262" i="2"/>
  <c r="J262" i="2"/>
  <c r="G258" i="2"/>
  <c r="O258" i="2" s="1"/>
  <c r="O259" i="2" s="1"/>
  <c r="N256" i="2"/>
  <c r="J256" i="2"/>
  <c r="N255" i="2"/>
  <c r="J255" i="2"/>
  <c r="N254" i="2"/>
  <c r="J254" i="2"/>
  <c r="N251" i="2"/>
  <c r="G247" i="2"/>
  <c r="O247" i="2" s="1"/>
  <c r="O248" i="2" s="1"/>
  <c r="N241" i="2"/>
  <c r="N245" i="2"/>
  <c r="J245" i="2"/>
  <c r="N244" i="2"/>
  <c r="J244" i="2"/>
  <c r="N243" i="2"/>
  <c r="J243" i="2"/>
  <c r="N242" i="2"/>
  <c r="J242" i="2"/>
  <c r="N239" i="2"/>
  <c r="Q235" i="2"/>
  <c r="G235" i="2"/>
  <c r="O235" i="2" s="1"/>
  <c r="O236" i="2" s="1"/>
  <c r="N230" i="2"/>
  <c r="J230" i="2"/>
  <c r="N228" i="2"/>
  <c r="J228" i="2"/>
  <c r="N214" i="2"/>
  <c r="J214" i="2"/>
  <c r="N226" i="2"/>
  <c r="J226" i="2"/>
  <c r="N224" i="2"/>
  <c r="J224" i="2"/>
  <c r="N220" i="2"/>
  <c r="J220" i="2"/>
  <c r="N218" i="2"/>
  <c r="J218" i="2"/>
  <c r="N216" i="2"/>
  <c r="J216" i="2"/>
  <c r="N222" i="2"/>
  <c r="J222" i="2"/>
  <c r="N212" i="2"/>
  <c r="J212" i="2"/>
  <c r="N210" i="2"/>
  <c r="J210" i="2"/>
  <c r="G206" i="2"/>
  <c r="O206" i="2" s="1"/>
  <c r="O207" i="2" s="1"/>
  <c r="R204" i="2"/>
  <c r="N204" i="2"/>
  <c r="N206" i="2" s="1"/>
  <c r="J204" i="2"/>
  <c r="G202" i="2"/>
  <c r="O202" i="2" s="1"/>
  <c r="O203" i="2" s="1"/>
  <c r="N199" i="2"/>
  <c r="J199" i="2"/>
  <c r="N197" i="2"/>
  <c r="J197" i="2"/>
  <c r="N198" i="2"/>
  <c r="J198" i="2"/>
  <c r="N200" i="2"/>
  <c r="J200" i="2"/>
  <c r="R194" i="2"/>
  <c r="N194" i="2"/>
  <c r="J194" i="2"/>
  <c r="G190" i="2"/>
  <c r="O190" i="2" s="1"/>
  <c r="O191" i="2" s="1"/>
  <c r="N174" i="2"/>
  <c r="J174" i="2"/>
  <c r="N173" i="2"/>
  <c r="J173" i="2"/>
  <c r="R172" i="2"/>
  <c r="N172" i="2"/>
  <c r="J172" i="2"/>
  <c r="R171" i="2"/>
  <c r="N171" i="2"/>
  <c r="J171" i="2"/>
  <c r="N170" i="2"/>
  <c r="J170" i="2"/>
  <c r="N169" i="2"/>
  <c r="J169" i="2"/>
  <c r="N168" i="2"/>
  <c r="J168" i="2"/>
  <c r="N167" i="2"/>
  <c r="J167" i="2"/>
  <c r="N166" i="2"/>
  <c r="J166" i="2"/>
  <c r="N165" i="2"/>
  <c r="J165" i="2"/>
  <c r="R175" i="2"/>
  <c r="N175" i="2"/>
  <c r="J175" i="2"/>
  <c r="N183" i="2"/>
  <c r="J183" i="2"/>
  <c r="R177" i="2"/>
  <c r="N177" i="2"/>
  <c r="J177" i="2"/>
  <c r="N179" i="2"/>
  <c r="J179" i="2"/>
  <c r="R181" i="2"/>
  <c r="N181" i="2"/>
  <c r="J181" i="2"/>
  <c r="N149" i="2"/>
  <c r="J149" i="2"/>
  <c r="N164" i="2"/>
  <c r="J164" i="2"/>
  <c r="R163" i="2"/>
  <c r="N163" i="2"/>
  <c r="J163" i="2"/>
  <c r="N162" i="2"/>
  <c r="J162" i="2"/>
  <c r="N160" i="2"/>
  <c r="N157" i="2"/>
  <c r="J157" i="2"/>
  <c r="N159" i="2"/>
  <c r="J159" i="2"/>
  <c r="R158" i="2"/>
  <c r="N158" i="2"/>
  <c r="J158" i="2"/>
  <c r="N155" i="2"/>
  <c r="J155" i="2"/>
  <c r="N153" i="2"/>
  <c r="J153" i="2"/>
  <c r="R151" i="2"/>
  <c r="N151" i="2"/>
  <c r="J151" i="2"/>
  <c r="N146" i="2"/>
  <c r="J146" i="2"/>
  <c r="G135" i="2"/>
  <c r="O135" i="2" s="1"/>
  <c r="O143" i="2" s="1"/>
  <c r="N132" i="2"/>
  <c r="N135" i="2" s="1"/>
  <c r="N128" i="2"/>
  <c r="G128" i="2"/>
  <c r="O128" i="2" s="1"/>
  <c r="O129" i="2" s="1"/>
  <c r="N126" i="2"/>
  <c r="J126" i="2"/>
  <c r="R125" i="2"/>
  <c r="N125" i="2"/>
  <c r="J125" i="2"/>
  <c r="N123" i="2"/>
  <c r="J123" i="2"/>
  <c r="G118" i="2"/>
  <c r="O118" i="2" s="1"/>
  <c r="O119" i="2" s="1"/>
  <c r="N114" i="2"/>
  <c r="J114" i="2"/>
  <c r="N116" i="2"/>
  <c r="J116" i="2"/>
  <c r="R115" i="2"/>
  <c r="R118" i="2" s="1"/>
  <c r="N115" i="2"/>
  <c r="J115" i="2"/>
  <c r="N112" i="2"/>
  <c r="J112" i="2"/>
  <c r="G106" i="2"/>
  <c r="O106" i="2" s="1"/>
  <c r="O107" i="2" s="1"/>
  <c r="N102" i="2"/>
  <c r="N99" i="2"/>
  <c r="N96" i="2"/>
  <c r="N94" i="2"/>
  <c r="G86" i="2"/>
  <c r="O86" i="2" s="1"/>
  <c r="O87" i="2" s="1"/>
  <c r="N83" i="2"/>
  <c r="J83" i="2"/>
  <c r="N81" i="2"/>
  <c r="J81" i="2"/>
  <c r="N82" i="2"/>
  <c r="J82" i="2"/>
  <c r="N84" i="2"/>
  <c r="J84" i="2"/>
  <c r="N77" i="2"/>
  <c r="G73" i="2"/>
  <c r="O73" i="2" s="1"/>
  <c r="O74" i="2" s="1"/>
  <c r="N71" i="2"/>
  <c r="J71" i="2"/>
  <c r="R69" i="2"/>
  <c r="N69" i="2"/>
  <c r="J69" i="2"/>
  <c r="R70" i="2"/>
  <c r="N70" i="2"/>
  <c r="J70" i="2"/>
  <c r="G66" i="2"/>
  <c r="O66" i="2" s="1"/>
  <c r="O67" i="2" s="1"/>
  <c r="R29" i="2"/>
  <c r="N29" i="2"/>
  <c r="J29" i="2"/>
  <c r="N52" i="2"/>
  <c r="J52" i="2"/>
  <c r="R53" i="2"/>
  <c r="N53" i="2"/>
  <c r="J53" i="2"/>
  <c r="N56" i="2"/>
  <c r="J56" i="2"/>
  <c r="N57" i="2"/>
  <c r="J57" i="2"/>
  <c r="N51" i="2"/>
  <c r="J51" i="2"/>
  <c r="N55" i="2"/>
  <c r="J55" i="2"/>
  <c r="R38" i="2"/>
  <c r="N38" i="2"/>
  <c r="J38" i="2"/>
  <c r="N37" i="2"/>
  <c r="J37" i="2"/>
  <c r="N36" i="2"/>
  <c r="J36" i="2"/>
  <c r="N18" i="2"/>
  <c r="J18" i="2"/>
  <c r="N34" i="2"/>
  <c r="J34" i="2"/>
  <c r="R32" i="2"/>
  <c r="N32" i="2"/>
  <c r="J32" i="2"/>
  <c r="N31" i="2"/>
  <c r="J31" i="2"/>
  <c r="N46" i="2"/>
  <c r="J46" i="2"/>
  <c r="N21" i="2"/>
  <c r="J21" i="2"/>
  <c r="N19" i="2"/>
  <c r="J19" i="2"/>
  <c r="N48" i="2"/>
  <c r="J48" i="2"/>
  <c r="N45" i="2"/>
  <c r="J45" i="2"/>
  <c r="N17" i="2"/>
  <c r="J17" i="2"/>
  <c r="N44" i="2"/>
  <c r="J44" i="2"/>
  <c r="R27" i="2"/>
  <c r="N27" i="2"/>
  <c r="J27" i="2"/>
  <c r="N43" i="2"/>
  <c r="J43" i="2"/>
  <c r="N20" i="2"/>
  <c r="J20" i="2"/>
  <c r="R30" i="2"/>
  <c r="N30" i="2"/>
  <c r="J30" i="2"/>
  <c r="N40" i="2"/>
  <c r="J40" i="2"/>
  <c r="N26" i="2"/>
  <c r="J26" i="2"/>
  <c r="N24" i="2"/>
  <c r="J24" i="2"/>
  <c r="N42" i="2"/>
  <c r="J42" i="2"/>
  <c r="N22" i="2"/>
  <c r="J22" i="2"/>
  <c r="N49" i="2"/>
  <c r="J49" i="2"/>
  <c r="N39" i="2"/>
  <c r="J39" i="2"/>
  <c r="N41" i="2"/>
  <c r="J41" i="2"/>
  <c r="N25" i="2"/>
  <c r="J25" i="2"/>
  <c r="N23" i="2"/>
  <c r="J23" i="2"/>
  <c r="N15" i="2"/>
  <c r="J15" i="2"/>
  <c r="N16" i="2"/>
  <c r="J16" i="2"/>
  <c r="N12" i="2"/>
  <c r="J12" i="2"/>
  <c r="N1244" i="2" l="1"/>
  <c r="R492" i="2"/>
  <c r="S492" i="2" s="1"/>
  <c r="R951" i="2"/>
  <c r="AA440" i="2"/>
  <c r="R440" i="2"/>
  <c r="S440" i="2" s="1"/>
  <c r="R190" i="2"/>
  <c r="R997" i="2"/>
  <c r="R73" i="2"/>
  <c r="R1117" i="2"/>
  <c r="R1187" i="2"/>
  <c r="S1187" i="2" s="1"/>
  <c r="R1150" i="2"/>
  <c r="R349" i="2"/>
  <c r="S66" i="2"/>
  <c r="Q128" i="2"/>
  <c r="Q317" i="2"/>
  <c r="F387" i="2"/>
  <c r="Q118" i="2"/>
  <c r="R202" i="2"/>
  <c r="R1089" i="2"/>
  <c r="S1247" i="2"/>
  <c r="Q106" i="2"/>
  <c r="S106" i="2"/>
  <c r="Q1065" i="2"/>
  <c r="S1065" i="2"/>
  <c r="Q1083" i="2"/>
  <c r="S1083" i="2"/>
  <c r="Q296" i="2"/>
  <c r="S296" i="2"/>
  <c r="Q306" i="2"/>
  <c r="S306" i="2"/>
  <c r="Q362" i="2"/>
  <c r="S362" i="2"/>
  <c r="Q375" i="2"/>
  <c r="S375" i="2"/>
  <c r="Q523" i="2"/>
  <c r="S523" i="2"/>
  <c r="Q622" i="2"/>
  <c r="S622" i="2"/>
  <c r="Q1229" i="2"/>
  <c r="S1229" i="2"/>
  <c r="Q1259" i="2"/>
  <c r="S1259" i="2"/>
  <c r="Q86" i="2"/>
  <c r="S86" i="2"/>
  <c r="Q265" i="2"/>
  <c r="S265" i="2"/>
  <c r="Q271" i="2"/>
  <c r="S271" i="2"/>
  <c r="Q575" i="2"/>
  <c r="S575" i="2"/>
  <c r="Q1247" i="2"/>
  <c r="Q532" i="2"/>
  <c r="S532" i="2"/>
  <c r="Q589" i="2"/>
  <c r="S589" i="2"/>
  <c r="Q607" i="2"/>
  <c r="S607" i="2"/>
  <c r="Q638" i="2"/>
  <c r="S638" i="2"/>
  <c r="Q1223" i="2"/>
  <c r="S1223" i="2"/>
  <c r="Q258" i="2"/>
  <c r="Q247" i="2"/>
  <c r="N653" i="2"/>
  <c r="O997" i="2"/>
  <c r="G1015" i="2"/>
  <c r="O1015" i="2" s="1"/>
  <c r="N118" i="2"/>
  <c r="N1083" i="2"/>
  <c r="N532" i="2"/>
  <c r="N106" i="2"/>
  <c r="N317" i="2"/>
  <c r="N1247" i="2"/>
  <c r="N1259" i="2"/>
  <c r="N638" i="2"/>
  <c r="N265" i="2"/>
  <c r="N400" i="2"/>
  <c r="N523" i="2"/>
  <c r="N1049" i="2"/>
  <c r="N622" i="2"/>
  <c r="N1229" i="2"/>
  <c r="N202" i="2"/>
  <c r="N258" i="2"/>
  <c r="N1117" i="2"/>
  <c r="N1150" i="2"/>
  <c r="J1600" i="2"/>
  <c r="N589" i="2"/>
  <c r="N375" i="2"/>
  <c r="N247" i="2"/>
  <c r="N235" i="2"/>
  <c r="N190" i="2"/>
  <c r="N86" i="2"/>
  <c r="N73" i="2"/>
  <c r="N440" i="2"/>
  <c r="N512" i="2"/>
  <c r="N492" i="2"/>
  <c r="N575" i="2"/>
  <c r="N607" i="2"/>
  <c r="N66" i="2"/>
  <c r="N306" i="2"/>
  <c r="N349" i="2"/>
  <c r="N387" i="2"/>
  <c r="N997" i="2"/>
  <c r="N1015" i="2" s="1"/>
  <c r="N1223" i="2"/>
  <c r="N1236" i="2"/>
  <c r="N296" i="2"/>
  <c r="N1065" i="2"/>
  <c r="N362" i="2"/>
  <c r="N1187" i="2"/>
  <c r="P247" i="1"/>
  <c r="P1174" i="1"/>
  <c r="P295" i="1"/>
  <c r="P106" i="1"/>
  <c r="S118" i="2" l="1"/>
  <c r="S128" i="2"/>
  <c r="Q202" i="2"/>
  <c r="Q1089" i="2"/>
  <c r="Q206" i="2"/>
  <c r="R206" i="2"/>
  <c r="S317" i="2"/>
  <c r="S1089" i="2"/>
  <c r="Q951" i="2"/>
  <c r="S951" i="2"/>
  <c r="Q997" i="2"/>
  <c r="S997" i="2"/>
  <c r="Q1150" i="2"/>
  <c r="S1150" i="2"/>
  <c r="Q1117" i="2"/>
  <c r="S1117" i="2"/>
  <c r="Q73" i="2"/>
  <c r="S73" i="2"/>
  <c r="Q400" i="2"/>
  <c r="S400" i="2"/>
  <c r="Q349" i="2"/>
  <c r="S349" i="2"/>
  <c r="Q190" i="2"/>
  <c r="J1728" i="2"/>
  <c r="J21" i="1"/>
  <c r="N21" i="1"/>
  <c r="O21" i="1"/>
  <c r="Q1273" i="2" l="1"/>
  <c r="S190" i="2"/>
  <c r="P237" i="1"/>
  <c r="P1065" i="1" l="1"/>
  <c r="P561" i="1"/>
  <c r="P1092" i="1"/>
  <c r="P1268" i="1"/>
  <c r="P1280" i="1" l="1"/>
  <c r="P637" i="1"/>
  <c r="P622" i="1"/>
  <c r="P225" i="1"/>
  <c r="P365" i="1" l="1"/>
  <c r="P591" i="1" l="1"/>
  <c r="P574" i="1" l="1"/>
  <c r="P496" i="1"/>
  <c r="P508" i="1"/>
  <c r="P1245" i="1" l="1"/>
  <c r="P352" i="1"/>
  <c r="P285" i="1" l="1"/>
  <c r="P519" i="1" l="1"/>
  <c r="P1251" i="1"/>
  <c r="P86" i="1"/>
  <c r="P606" i="1" l="1"/>
  <c r="G1753" i="1" l="1"/>
  <c r="G1748" i="1"/>
  <c r="J1743" i="1"/>
  <c r="G1740" i="1"/>
  <c r="J1732" i="1"/>
  <c r="G1729" i="1"/>
  <c r="J1723" i="1"/>
  <c r="G1721" i="1"/>
  <c r="G1711" i="1"/>
  <c r="J1706" i="1"/>
  <c r="J1702" i="1"/>
  <c r="G1698" i="1"/>
  <c r="J1693" i="1"/>
  <c r="J1690" i="1"/>
  <c r="J1686" i="1"/>
  <c r="J1682" i="1"/>
  <c r="G1679" i="1"/>
  <c r="J1677" i="1"/>
  <c r="G1674" i="1"/>
  <c r="J1667" i="1"/>
  <c r="J1665" i="1"/>
  <c r="J1663" i="1"/>
  <c r="J1660" i="1"/>
  <c r="J1658" i="1"/>
  <c r="J1656" i="1"/>
  <c r="J1654" i="1"/>
  <c r="J1652" i="1"/>
  <c r="J1650" i="1"/>
  <c r="J1648" i="1"/>
  <c r="J1646" i="1"/>
  <c r="J1644" i="1"/>
  <c r="J1642" i="1"/>
  <c r="J1639" i="1"/>
  <c r="J1637" i="1"/>
  <c r="J1635" i="1"/>
  <c r="J1634" i="1"/>
  <c r="J1632" i="1"/>
  <c r="J1630" i="1"/>
  <c r="J1629" i="1"/>
  <c r="J1627" i="1"/>
  <c r="J1626" i="1"/>
  <c r="G1622" i="1"/>
  <c r="J1617" i="1"/>
  <c r="J1613" i="1"/>
  <c r="J1609" i="1"/>
  <c r="J1605" i="1"/>
  <c r="J1601" i="1"/>
  <c r="J1597" i="1"/>
  <c r="J1593" i="1"/>
  <c r="J1589" i="1"/>
  <c r="J1585" i="1"/>
  <c r="J1581" i="1"/>
  <c r="J1577" i="1"/>
  <c r="J1573" i="1"/>
  <c r="J1568" i="1"/>
  <c r="J1564" i="1"/>
  <c r="J1561" i="1"/>
  <c r="J1560" i="1"/>
  <c r="J1556" i="1"/>
  <c r="J1552" i="1"/>
  <c r="J1549" i="1"/>
  <c r="J1545" i="1"/>
  <c r="J1543" i="1"/>
  <c r="J1539" i="1"/>
  <c r="J1537" i="1"/>
  <c r="J1533" i="1"/>
  <c r="J1529" i="1"/>
  <c r="J1525" i="1"/>
  <c r="J1521" i="1"/>
  <c r="J1519" i="1"/>
  <c r="J1515" i="1"/>
  <c r="J1511" i="1"/>
  <c r="J1507" i="1"/>
  <c r="J1503" i="1"/>
  <c r="J1499" i="1"/>
  <c r="J1495" i="1"/>
  <c r="J1491" i="1"/>
  <c r="J1488" i="1"/>
  <c r="J1485" i="1"/>
  <c r="J1480" i="1"/>
  <c r="J1478" i="1"/>
  <c r="J1476" i="1"/>
  <c r="J1474" i="1"/>
  <c r="J1471" i="1"/>
  <c r="J1469" i="1"/>
  <c r="J1467" i="1"/>
  <c r="J1465" i="1"/>
  <c r="J1463" i="1"/>
  <c r="J1461" i="1"/>
  <c r="J1459" i="1"/>
  <c r="J1457" i="1"/>
  <c r="J1454" i="1"/>
  <c r="J1451" i="1"/>
  <c r="J1449" i="1"/>
  <c r="J1447" i="1"/>
  <c r="J1442" i="1"/>
  <c r="J1439" i="1"/>
  <c r="J1436" i="1"/>
  <c r="J1433" i="1"/>
  <c r="J1430" i="1"/>
  <c r="J1428" i="1"/>
  <c r="J1424" i="1"/>
  <c r="J1421" i="1"/>
  <c r="J1417" i="1"/>
  <c r="J1414" i="1"/>
  <c r="J1411" i="1"/>
  <c r="J1408" i="1"/>
  <c r="J1405" i="1"/>
  <c r="J1402" i="1"/>
  <c r="J1400" i="1"/>
  <c r="J1398" i="1"/>
  <c r="J1396" i="1"/>
  <c r="J1393" i="1"/>
  <c r="J1390" i="1"/>
  <c r="J1387" i="1"/>
  <c r="J1384" i="1"/>
  <c r="J1381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5" i="1"/>
  <c r="J1364" i="1"/>
  <c r="J1363" i="1"/>
  <c r="J1362" i="1"/>
  <c r="J1361" i="1"/>
  <c r="J1360" i="1"/>
  <c r="J1359" i="1"/>
  <c r="J1358" i="1"/>
  <c r="J1357" i="1"/>
  <c r="J1356" i="1"/>
  <c r="J1355" i="1"/>
  <c r="J1353" i="1"/>
  <c r="J1351" i="1"/>
  <c r="J1350" i="1"/>
  <c r="J1349" i="1"/>
  <c r="J1348" i="1"/>
  <c r="J1347" i="1"/>
  <c r="J1346" i="1"/>
  <c r="J1345" i="1"/>
  <c r="J1344" i="1"/>
  <c r="O1286" i="1"/>
  <c r="O1287" i="1" s="1"/>
  <c r="O1283" i="1"/>
  <c r="N1283" i="1"/>
  <c r="N1286" i="1" s="1"/>
  <c r="G1280" i="1"/>
  <c r="O1280" i="1" s="1"/>
  <c r="O1281" i="1" s="1"/>
  <c r="O1278" i="1"/>
  <c r="N1278" i="1"/>
  <c r="O1277" i="1"/>
  <c r="N1277" i="1"/>
  <c r="O1276" i="1"/>
  <c r="N1276" i="1"/>
  <c r="G1273" i="1"/>
  <c r="O1273" i="1" s="1"/>
  <c r="O1274" i="1" s="1"/>
  <c r="O1271" i="1"/>
  <c r="N1271" i="1"/>
  <c r="N1273" i="1" s="1"/>
  <c r="G1268" i="1"/>
  <c r="O1268" i="1" s="1"/>
  <c r="O1269" i="1" s="1"/>
  <c r="O1266" i="1"/>
  <c r="N1266" i="1"/>
  <c r="O1264" i="1"/>
  <c r="N1264" i="1"/>
  <c r="O1263" i="1"/>
  <c r="N1263" i="1"/>
  <c r="G1259" i="1"/>
  <c r="N1257" i="1"/>
  <c r="N1256" i="1"/>
  <c r="N1255" i="1"/>
  <c r="G1251" i="1"/>
  <c r="O1251" i="1" s="1"/>
  <c r="O1252" i="1" s="1"/>
  <c r="O1249" i="1"/>
  <c r="N1249" i="1"/>
  <c r="J1249" i="1"/>
  <c r="O1248" i="1"/>
  <c r="N1248" i="1"/>
  <c r="J1248" i="1"/>
  <c r="G1245" i="1"/>
  <c r="O1245" i="1" s="1"/>
  <c r="O1246" i="1" s="1"/>
  <c r="O1237" i="1"/>
  <c r="N1237" i="1"/>
  <c r="J1237" i="1"/>
  <c r="O1236" i="1"/>
  <c r="N1236" i="1"/>
  <c r="J1236" i="1"/>
  <c r="O1235" i="1"/>
  <c r="N1235" i="1"/>
  <c r="J1235" i="1"/>
  <c r="O1234" i="1"/>
  <c r="N1234" i="1"/>
  <c r="J1234" i="1"/>
  <c r="O1233" i="1"/>
  <c r="N1233" i="1"/>
  <c r="J1233" i="1"/>
  <c r="O1232" i="1"/>
  <c r="N1232" i="1"/>
  <c r="J1232" i="1"/>
  <c r="O1231" i="1"/>
  <c r="N1231" i="1"/>
  <c r="J1231" i="1"/>
  <c r="O1230" i="1"/>
  <c r="N1230" i="1"/>
  <c r="J1230" i="1"/>
  <c r="O1229" i="1"/>
  <c r="N1229" i="1"/>
  <c r="J1229" i="1"/>
  <c r="O1228" i="1"/>
  <c r="N1228" i="1"/>
  <c r="J1228" i="1"/>
  <c r="O1227" i="1"/>
  <c r="N1227" i="1"/>
  <c r="J1227" i="1"/>
  <c r="O1226" i="1"/>
  <c r="N1226" i="1"/>
  <c r="J1226" i="1"/>
  <c r="O1225" i="1"/>
  <c r="N1225" i="1"/>
  <c r="J1225" i="1"/>
  <c r="O1224" i="1"/>
  <c r="N1224" i="1"/>
  <c r="J1224" i="1"/>
  <c r="O1223" i="1"/>
  <c r="N1223" i="1"/>
  <c r="J1223" i="1"/>
  <c r="O1222" i="1"/>
  <c r="N1222" i="1"/>
  <c r="J1222" i="1"/>
  <c r="O1221" i="1"/>
  <c r="N1221" i="1"/>
  <c r="J1221" i="1"/>
  <c r="O1220" i="1"/>
  <c r="N1220" i="1"/>
  <c r="J1220" i="1"/>
  <c r="O1219" i="1"/>
  <c r="N1219" i="1"/>
  <c r="J1219" i="1"/>
  <c r="O1217" i="1"/>
  <c r="N1217" i="1"/>
  <c r="J1217" i="1"/>
  <c r="O1215" i="1"/>
  <c r="N1215" i="1"/>
  <c r="J1215" i="1"/>
  <c r="O1213" i="1"/>
  <c r="N1213" i="1"/>
  <c r="J1213" i="1"/>
  <c r="G1210" i="1"/>
  <c r="O1210" i="1" s="1"/>
  <c r="O1211" i="1" s="1"/>
  <c r="O1202" i="1"/>
  <c r="N1202" i="1"/>
  <c r="J1202" i="1"/>
  <c r="O1201" i="1"/>
  <c r="P1201" i="1" s="1"/>
  <c r="N1201" i="1"/>
  <c r="J1201" i="1"/>
  <c r="O1200" i="1"/>
  <c r="N1200" i="1"/>
  <c r="J1200" i="1"/>
  <c r="O1199" i="1"/>
  <c r="N1199" i="1"/>
  <c r="J1199" i="1"/>
  <c r="O1198" i="1"/>
  <c r="N1198" i="1"/>
  <c r="J1198" i="1"/>
  <c r="O1197" i="1"/>
  <c r="P1197" i="1" s="1"/>
  <c r="N1197" i="1"/>
  <c r="J1197" i="1"/>
  <c r="O1196" i="1"/>
  <c r="P1196" i="1" s="1"/>
  <c r="N1196" i="1"/>
  <c r="J1196" i="1"/>
  <c r="O1195" i="1"/>
  <c r="P1195" i="1" s="1"/>
  <c r="N1195" i="1"/>
  <c r="J1195" i="1"/>
  <c r="O1193" i="1"/>
  <c r="P1193" i="1" s="1"/>
  <c r="N1193" i="1"/>
  <c r="J1193" i="1"/>
  <c r="O1192" i="1"/>
  <c r="P1192" i="1" s="1"/>
  <c r="N1192" i="1"/>
  <c r="J1192" i="1"/>
  <c r="O1191" i="1"/>
  <c r="P1191" i="1" s="1"/>
  <c r="N1191" i="1"/>
  <c r="J1191" i="1"/>
  <c r="O1190" i="1"/>
  <c r="P1190" i="1" s="1"/>
  <c r="N1190" i="1"/>
  <c r="J1190" i="1"/>
  <c r="O1189" i="1"/>
  <c r="N1189" i="1"/>
  <c r="J1189" i="1"/>
  <c r="O1187" i="1"/>
  <c r="N1187" i="1"/>
  <c r="J1187" i="1"/>
  <c r="O1186" i="1"/>
  <c r="N1186" i="1"/>
  <c r="J1186" i="1"/>
  <c r="O1185" i="1"/>
  <c r="N1185" i="1"/>
  <c r="J1185" i="1"/>
  <c r="O1184" i="1"/>
  <c r="N1184" i="1"/>
  <c r="J1184" i="1"/>
  <c r="O1183" i="1"/>
  <c r="N1183" i="1"/>
  <c r="J1183" i="1"/>
  <c r="O1181" i="1"/>
  <c r="P1181" i="1" s="1"/>
  <c r="N1181" i="1"/>
  <c r="J1181" i="1"/>
  <c r="O1179" i="1"/>
  <c r="N1179" i="1"/>
  <c r="J1179" i="1"/>
  <c r="O1177" i="1"/>
  <c r="N1177" i="1"/>
  <c r="J1177" i="1"/>
  <c r="G1174" i="1"/>
  <c r="O1174" i="1" s="1"/>
  <c r="O1175" i="1" s="1"/>
  <c r="O1168" i="1"/>
  <c r="N1168" i="1"/>
  <c r="J1168" i="1"/>
  <c r="O1167" i="1"/>
  <c r="N1167" i="1"/>
  <c r="J1167" i="1"/>
  <c r="O1165" i="1"/>
  <c r="P1165" i="1" s="1"/>
  <c r="N1165" i="1"/>
  <c r="J1165" i="1"/>
  <c r="O1163" i="1"/>
  <c r="P1163" i="1" s="1"/>
  <c r="N1163" i="1"/>
  <c r="J1163" i="1"/>
  <c r="O1161" i="1"/>
  <c r="P1161" i="1" s="1"/>
  <c r="N1161" i="1"/>
  <c r="J1161" i="1"/>
  <c r="O1160" i="1"/>
  <c r="P1160" i="1" s="1"/>
  <c r="N1160" i="1"/>
  <c r="J1160" i="1"/>
  <c r="O1159" i="1"/>
  <c r="N1159" i="1"/>
  <c r="J1159" i="1"/>
  <c r="O1158" i="1"/>
  <c r="P1158" i="1" s="1"/>
  <c r="N1158" i="1"/>
  <c r="J1158" i="1"/>
  <c r="O1157" i="1"/>
  <c r="N1157" i="1"/>
  <c r="J1157" i="1"/>
  <c r="O1156" i="1"/>
  <c r="N1156" i="1"/>
  <c r="J1156" i="1"/>
  <c r="O1155" i="1"/>
  <c r="P1155" i="1" s="1"/>
  <c r="N1155" i="1"/>
  <c r="J1155" i="1"/>
  <c r="O1153" i="1"/>
  <c r="P1153" i="1" s="1"/>
  <c r="N1153" i="1"/>
  <c r="J1153" i="1"/>
  <c r="O1152" i="1"/>
  <c r="P1152" i="1" s="1"/>
  <c r="N1152" i="1"/>
  <c r="J1152" i="1"/>
  <c r="O1151" i="1"/>
  <c r="P1151" i="1" s="1"/>
  <c r="N1151" i="1"/>
  <c r="J1151" i="1"/>
  <c r="O1149" i="1"/>
  <c r="P1149" i="1" s="1"/>
  <c r="N1149" i="1"/>
  <c r="J1149" i="1"/>
  <c r="O1147" i="1"/>
  <c r="P1147" i="1" s="1"/>
  <c r="N1147" i="1"/>
  <c r="J1147" i="1"/>
  <c r="O1145" i="1"/>
  <c r="P1145" i="1" s="1"/>
  <c r="N1145" i="1"/>
  <c r="J1145" i="1"/>
  <c r="G1142" i="1"/>
  <c r="O1142" i="1" s="1"/>
  <c r="O1143" i="1" s="1"/>
  <c r="O1135" i="1"/>
  <c r="N1135" i="1"/>
  <c r="J1135" i="1"/>
  <c r="O1134" i="1"/>
  <c r="N1134" i="1"/>
  <c r="J1134" i="1"/>
  <c r="O1133" i="1"/>
  <c r="N1133" i="1"/>
  <c r="J1133" i="1"/>
  <c r="O1132" i="1"/>
  <c r="N1132" i="1"/>
  <c r="J1132" i="1"/>
  <c r="O1131" i="1"/>
  <c r="N1131" i="1"/>
  <c r="J1131" i="1"/>
  <c r="O1130" i="1"/>
  <c r="N1130" i="1"/>
  <c r="J1130" i="1"/>
  <c r="O1129" i="1"/>
  <c r="N1129" i="1"/>
  <c r="J1129" i="1"/>
  <c r="O1128" i="1"/>
  <c r="N1128" i="1"/>
  <c r="J1128" i="1"/>
  <c r="O1127" i="1"/>
  <c r="P1127" i="1" s="1"/>
  <c r="N1127" i="1"/>
  <c r="J1127" i="1"/>
  <c r="O1126" i="1"/>
  <c r="N1126" i="1"/>
  <c r="J1126" i="1"/>
  <c r="O1124" i="1"/>
  <c r="N1124" i="1"/>
  <c r="J1124" i="1"/>
  <c r="O1123" i="1"/>
  <c r="N1123" i="1"/>
  <c r="J1123" i="1"/>
  <c r="O1122" i="1"/>
  <c r="N1122" i="1"/>
  <c r="J1122" i="1"/>
  <c r="O1121" i="1"/>
  <c r="N1121" i="1"/>
  <c r="J1121" i="1"/>
  <c r="O1120" i="1"/>
  <c r="P1120" i="1" s="1"/>
  <c r="N1120" i="1"/>
  <c r="J1120" i="1"/>
  <c r="O1118" i="1"/>
  <c r="N1118" i="1"/>
  <c r="J1118" i="1"/>
  <c r="G1115" i="1"/>
  <c r="O1115" i="1" s="1"/>
  <c r="O1116" i="1" s="1"/>
  <c r="O1113" i="1"/>
  <c r="P1113" i="1" s="1"/>
  <c r="P1115" i="1" s="1"/>
  <c r="N1113" i="1"/>
  <c r="N1115" i="1" s="1"/>
  <c r="J1113" i="1"/>
  <c r="G1109" i="1"/>
  <c r="O1109" i="1" s="1"/>
  <c r="O1110" i="1" s="1"/>
  <c r="O1104" i="1"/>
  <c r="N1104" i="1"/>
  <c r="J1104" i="1"/>
  <c r="O1101" i="1"/>
  <c r="P1101" i="1" s="1"/>
  <c r="P1109" i="1" s="1"/>
  <c r="N1101" i="1"/>
  <c r="O1098" i="1"/>
  <c r="N1098" i="1"/>
  <c r="O1095" i="1"/>
  <c r="N1095" i="1"/>
  <c r="G1092" i="1"/>
  <c r="O1092" i="1" s="1"/>
  <c r="O1093" i="1" s="1"/>
  <c r="O1084" i="1"/>
  <c r="N1084" i="1"/>
  <c r="J1084" i="1"/>
  <c r="O1083" i="1"/>
  <c r="N1083" i="1"/>
  <c r="J1083" i="1"/>
  <c r="O1082" i="1"/>
  <c r="N1082" i="1"/>
  <c r="J1082" i="1"/>
  <c r="O1081" i="1"/>
  <c r="N1081" i="1"/>
  <c r="J1081" i="1"/>
  <c r="G1077" i="1"/>
  <c r="O1077" i="1" s="1"/>
  <c r="O1078" i="1" s="1"/>
  <c r="O1075" i="1"/>
  <c r="P1075" i="1" s="1"/>
  <c r="P1077" i="1" s="1"/>
  <c r="N1075" i="1"/>
  <c r="J1075" i="1"/>
  <c r="O1073" i="1"/>
  <c r="N1073" i="1"/>
  <c r="J1073" i="1"/>
  <c r="O1071" i="1"/>
  <c r="N1071" i="1"/>
  <c r="J1071" i="1"/>
  <c r="O1069" i="1"/>
  <c r="N1069" i="1"/>
  <c r="J1069" i="1"/>
  <c r="G1065" i="1"/>
  <c r="O1065" i="1" s="1"/>
  <c r="O1066" i="1" s="1"/>
  <c r="O1060" i="1"/>
  <c r="N1060" i="1"/>
  <c r="O1056" i="1"/>
  <c r="N1056" i="1"/>
  <c r="O1052" i="1"/>
  <c r="N1052" i="1"/>
  <c r="O1048" i="1"/>
  <c r="N1048" i="1"/>
  <c r="G1044" i="1"/>
  <c r="O1044" i="1" s="1"/>
  <c r="O1045" i="1" s="1"/>
  <c r="O1038" i="1"/>
  <c r="N1038" i="1"/>
  <c r="N1044" i="1" s="1"/>
  <c r="G1035" i="1"/>
  <c r="O1035" i="1" s="1"/>
  <c r="O1032" i="1"/>
  <c r="N1032" i="1"/>
  <c r="N1035" i="1" s="1"/>
  <c r="G1028" i="1"/>
  <c r="O1028" i="1" s="1"/>
  <c r="O1024" i="1"/>
  <c r="P1024" i="1" s="1"/>
  <c r="P1028" i="1" s="1"/>
  <c r="N1024" i="1"/>
  <c r="O1021" i="1"/>
  <c r="N1021" i="1"/>
  <c r="G1017" i="1"/>
  <c r="O1017" i="1" s="1"/>
  <c r="O1018" i="1" s="1"/>
  <c r="O1015" i="1"/>
  <c r="N1015" i="1"/>
  <c r="N1017" i="1" s="1"/>
  <c r="G1012" i="1"/>
  <c r="O1012" i="1" s="1"/>
  <c r="O1013" i="1" s="1"/>
  <c r="O1007" i="1"/>
  <c r="N1007" i="1"/>
  <c r="O1006" i="1"/>
  <c r="P1006" i="1" s="1"/>
  <c r="N1006" i="1"/>
  <c r="O1004" i="1"/>
  <c r="N1004" i="1"/>
  <c r="O1002" i="1"/>
  <c r="N1002" i="1"/>
  <c r="O999" i="1"/>
  <c r="N999" i="1"/>
  <c r="O997" i="1"/>
  <c r="N997" i="1"/>
  <c r="O995" i="1"/>
  <c r="N995" i="1"/>
  <c r="O993" i="1"/>
  <c r="N993" i="1"/>
  <c r="O991" i="1"/>
  <c r="N991" i="1"/>
  <c r="O989" i="1"/>
  <c r="N989" i="1"/>
  <c r="O987" i="1"/>
  <c r="N987" i="1"/>
  <c r="O985" i="1"/>
  <c r="P985" i="1" s="1"/>
  <c r="N985" i="1"/>
  <c r="O983" i="1"/>
  <c r="P983" i="1" s="1"/>
  <c r="N983" i="1"/>
  <c r="O981" i="1"/>
  <c r="N981" i="1"/>
  <c r="O979" i="1"/>
  <c r="N979" i="1"/>
  <c r="O976" i="1"/>
  <c r="N976" i="1"/>
  <c r="O974" i="1"/>
  <c r="N974" i="1"/>
  <c r="O972" i="1"/>
  <c r="N972" i="1"/>
  <c r="O971" i="1"/>
  <c r="N971" i="1"/>
  <c r="O969" i="1"/>
  <c r="N969" i="1"/>
  <c r="O967" i="1"/>
  <c r="N967" i="1"/>
  <c r="O965" i="1"/>
  <c r="N965" i="1"/>
  <c r="O963" i="1"/>
  <c r="N963" i="1"/>
  <c r="O962" i="1"/>
  <c r="N962" i="1"/>
  <c r="G958" i="1"/>
  <c r="O958" i="1" s="1"/>
  <c r="O959" i="1" s="1"/>
  <c r="O953" i="1"/>
  <c r="N953" i="1"/>
  <c r="O949" i="1"/>
  <c r="N949" i="1"/>
  <c r="O945" i="1"/>
  <c r="N945" i="1"/>
  <c r="O941" i="1"/>
  <c r="N941" i="1"/>
  <c r="O937" i="1"/>
  <c r="N937" i="1"/>
  <c r="O933" i="1"/>
  <c r="N933" i="1"/>
  <c r="O928" i="1"/>
  <c r="N928" i="1"/>
  <c r="O924" i="1"/>
  <c r="N924" i="1"/>
  <c r="O920" i="1"/>
  <c r="N920" i="1"/>
  <c r="O916" i="1"/>
  <c r="N916" i="1"/>
  <c r="O913" i="1"/>
  <c r="N913" i="1"/>
  <c r="O909" i="1"/>
  <c r="N909" i="1"/>
  <c r="O905" i="1"/>
  <c r="N905" i="1"/>
  <c r="O901" i="1"/>
  <c r="N901" i="1"/>
  <c r="O897" i="1"/>
  <c r="N897" i="1"/>
  <c r="O894" i="1"/>
  <c r="N894" i="1"/>
  <c r="N893" i="1"/>
  <c r="O892" i="1"/>
  <c r="N892" i="1"/>
  <c r="O890" i="1"/>
  <c r="N890" i="1"/>
  <c r="O888" i="1"/>
  <c r="N888" i="1"/>
  <c r="O884" i="1"/>
  <c r="N884" i="1"/>
  <c r="O882" i="1"/>
  <c r="N882" i="1"/>
  <c r="O879" i="1"/>
  <c r="N879" i="1"/>
  <c r="O875" i="1"/>
  <c r="N875" i="1"/>
  <c r="O871" i="1"/>
  <c r="N871" i="1"/>
  <c r="O868" i="1"/>
  <c r="N868" i="1"/>
  <c r="O864" i="1"/>
  <c r="N864" i="1"/>
  <c r="O862" i="1"/>
  <c r="N862" i="1"/>
  <c r="O860" i="1"/>
  <c r="N860" i="1"/>
  <c r="O856" i="1"/>
  <c r="N856" i="1"/>
  <c r="O852" i="1"/>
  <c r="N852" i="1"/>
  <c r="O848" i="1"/>
  <c r="N848" i="1"/>
  <c r="O846" i="1"/>
  <c r="N846" i="1"/>
  <c r="O843" i="1"/>
  <c r="N843" i="1"/>
  <c r="O839" i="1"/>
  <c r="N839" i="1"/>
  <c r="O835" i="1"/>
  <c r="N835" i="1"/>
  <c r="O832" i="1"/>
  <c r="N832" i="1"/>
  <c r="O828" i="1"/>
  <c r="N828" i="1"/>
  <c r="O824" i="1"/>
  <c r="N824" i="1"/>
  <c r="O820" i="1"/>
  <c r="N820" i="1"/>
  <c r="O816" i="1"/>
  <c r="N816" i="1"/>
  <c r="O814" i="1"/>
  <c r="N814" i="1"/>
  <c r="O812" i="1"/>
  <c r="N812" i="1"/>
  <c r="O809" i="1"/>
  <c r="N809" i="1"/>
  <c r="O806" i="1"/>
  <c r="N806" i="1"/>
  <c r="O803" i="1"/>
  <c r="N803" i="1"/>
  <c r="O800" i="1"/>
  <c r="N800" i="1"/>
  <c r="O798" i="1"/>
  <c r="N798" i="1"/>
  <c r="O795" i="1"/>
  <c r="N795" i="1"/>
  <c r="O793" i="1"/>
  <c r="N793" i="1"/>
  <c r="O790" i="1"/>
  <c r="N790" i="1"/>
  <c r="O788" i="1"/>
  <c r="N788" i="1"/>
  <c r="O786" i="1"/>
  <c r="N786" i="1"/>
  <c r="O783" i="1"/>
  <c r="N783" i="1"/>
  <c r="O780" i="1"/>
  <c r="N780" i="1"/>
  <c r="O778" i="1"/>
  <c r="N778" i="1"/>
  <c r="O776" i="1"/>
  <c r="N776" i="1"/>
  <c r="O773" i="1"/>
  <c r="N773" i="1"/>
  <c r="O769" i="1"/>
  <c r="N769" i="1"/>
  <c r="O767" i="1"/>
  <c r="N767" i="1"/>
  <c r="O764" i="1"/>
  <c r="N764" i="1"/>
  <c r="O762" i="1"/>
  <c r="N762" i="1"/>
  <c r="O758" i="1"/>
  <c r="N758" i="1"/>
  <c r="O756" i="1"/>
  <c r="N756" i="1"/>
  <c r="O753" i="1"/>
  <c r="N753" i="1"/>
  <c r="O750" i="1"/>
  <c r="N750" i="1"/>
  <c r="O747" i="1"/>
  <c r="N747" i="1"/>
  <c r="O745" i="1"/>
  <c r="N745" i="1"/>
  <c r="O743" i="1"/>
  <c r="N743" i="1"/>
  <c r="O740" i="1"/>
  <c r="N740" i="1"/>
  <c r="O738" i="1"/>
  <c r="N738" i="1"/>
  <c r="O735" i="1"/>
  <c r="N735" i="1"/>
  <c r="O733" i="1"/>
  <c r="N733" i="1"/>
  <c r="O731" i="1"/>
  <c r="N731" i="1"/>
  <c r="O727" i="1"/>
  <c r="N727" i="1"/>
  <c r="O724" i="1"/>
  <c r="N724" i="1"/>
  <c r="O721" i="1"/>
  <c r="N721" i="1"/>
  <c r="O718" i="1"/>
  <c r="N718" i="1"/>
  <c r="O715" i="1"/>
  <c r="N715" i="1"/>
  <c r="O713" i="1"/>
  <c r="N713" i="1"/>
  <c r="O710" i="1"/>
  <c r="N710" i="1"/>
  <c r="O707" i="1"/>
  <c r="N707" i="1"/>
  <c r="O704" i="1"/>
  <c r="N704" i="1"/>
  <c r="O701" i="1"/>
  <c r="N701" i="1"/>
  <c r="O698" i="1"/>
  <c r="N698" i="1"/>
  <c r="O695" i="1"/>
  <c r="N695" i="1"/>
  <c r="O692" i="1"/>
  <c r="N692" i="1"/>
  <c r="O691" i="1"/>
  <c r="P691" i="1" s="1"/>
  <c r="N691" i="1"/>
  <c r="O690" i="1"/>
  <c r="P690" i="1" s="1"/>
  <c r="N690" i="1"/>
  <c r="O689" i="1"/>
  <c r="N689" i="1"/>
  <c r="O688" i="1"/>
  <c r="N688" i="1"/>
  <c r="O687" i="1"/>
  <c r="N687" i="1"/>
  <c r="O686" i="1"/>
  <c r="N686" i="1"/>
  <c r="O685" i="1"/>
  <c r="N685" i="1"/>
  <c r="O684" i="1"/>
  <c r="N684" i="1"/>
  <c r="O683" i="1"/>
  <c r="N683" i="1"/>
  <c r="O681" i="1"/>
  <c r="N681" i="1"/>
  <c r="O679" i="1"/>
  <c r="N679" i="1"/>
  <c r="O677" i="1"/>
  <c r="N677" i="1"/>
  <c r="O675" i="1"/>
  <c r="N675" i="1"/>
  <c r="O673" i="1"/>
  <c r="N673" i="1"/>
  <c r="O671" i="1"/>
  <c r="N671" i="1"/>
  <c r="O669" i="1"/>
  <c r="N669" i="1"/>
  <c r="O667" i="1"/>
  <c r="N667" i="1"/>
  <c r="O665" i="1"/>
  <c r="N665" i="1"/>
  <c r="O663" i="1"/>
  <c r="N663" i="1"/>
  <c r="O661" i="1"/>
  <c r="N661" i="1"/>
  <c r="O658" i="1"/>
  <c r="N658" i="1"/>
  <c r="O656" i="1"/>
  <c r="N656" i="1"/>
  <c r="O655" i="1"/>
  <c r="N655" i="1"/>
  <c r="O654" i="1"/>
  <c r="N654" i="1"/>
  <c r="O651" i="1"/>
  <c r="N651" i="1"/>
  <c r="O648" i="1"/>
  <c r="N648" i="1"/>
  <c r="O647" i="1"/>
  <c r="N647" i="1"/>
  <c r="O646" i="1"/>
  <c r="N646" i="1"/>
  <c r="O645" i="1"/>
  <c r="N645" i="1"/>
  <c r="O644" i="1"/>
  <c r="N644" i="1"/>
  <c r="O643" i="1"/>
  <c r="N643" i="1"/>
  <c r="O641" i="1"/>
  <c r="N641" i="1"/>
  <c r="G637" i="1"/>
  <c r="O637" i="1" s="1"/>
  <c r="O638" i="1" s="1"/>
  <c r="O633" i="1"/>
  <c r="N633" i="1"/>
  <c r="J633" i="1"/>
  <c r="O630" i="1"/>
  <c r="N630" i="1"/>
  <c r="J630" i="1"/>
  <c r="O629" i="1"/>
  <c r="N629" i="1"/>
  <c r="J629" i="1"/>
  <c r="O626" i="1"/>
  <c r="N626" i="1"/>
  <c r="J626" i="1"/>
  <c r="G622" i="1"/>
  <c r="O622" i="1" s="1"/>
  <c r="O623" i="1" s="1"/>
  <c r="O619" i="1"/>
  <c r="N619" i="1"/>
  <c r="J619" i="1"/>
  <c r="O615" i="1"/>
  <c r="N615" i="1"/>
  <c r="J615" i="1"/>
  <c r="O613" i="1"/>
  <c r="N613" i="1"/>
  <c r="J613" i="1"/>
  <c r="O610" i="1"/>
  <c r="N610" i="1"/>
  <c r="J610" i="1"/>
  <c r="G606" i="1"/>
  <c r="O606" i="1" s="1"/>
  <c r="O607" i="1" s="1"/>
  <c r="O604" i="1"/>
  <c r="N604" i="1"/>
  <c r="J604" i="1"/>
  <c r="O601" i="1"/>
  <c r="N601" i="1"/>
  <c r="J601" i="1"/>
  <c r="O598" i="1"/>
  <c r="N598" i="1"/>
  <c r="J598" i="1"/>
  <c r="O595" i="1"/>
  <c r="N595" i="1"/>
  <c r="J595" i="1"/>
  <c r="G591" i="1"/>
  <c r="O591" i="1" s="1"/>
  <c r="O592" i="1" s="1"/>
  <c r="O589" i="1"/>
  <c r="N589" i="1"/>
  <c r="J589" i="1"/>
  <c r="O587" i="1"/>
  <c r="N587" i="1"/>
  <c r="J587" i="1"/>
  <c r="O584" i="1"/>
  <c r="N584" i="1"/>
  <c r="J584" i="1"/>
  <c r="O581" i="1"/>
  <c r="N581" i="1"/>
  <c r="J581" i="1"/>
  <c r="O578" i="1"/>
  <c r="N578" i="1"/>
  <c r="J578" i="1"/>
  <c r="G574" i="1"/>
  <c r="O574" i="1" s="1"/>
  <c r="O575" i="1" s="1"/>
  <c r="O570" i="1"/>
  <c r="N570" i="1"/>
  <c r="O569" i="1"/>
  <c r="N569" i="1"/>
  <c r="J569" i="1"/>
  <c r="O568" i="1"/>
  <c r="N568" i="1"/>
  <c r="J568" i="1"/>
  <c r="O567" i="1"/>
  <c r="N567" i="1"/>
  <c r="J567" i="1"/>
  <c r="O566" i="1"/>
  <c r="N566" i="1"/>
  <c r="J566" i="1"/>
  <c r="O565" i="1"/>
  <c r="N565" i="1"/>
  <c r="J565" i="1"/>
  <c r="G561" i="1"/>
  <c r="O561" i="1" s="1"/>
  <c r="O562" i="1" s="1"/>
  <c r="O550" i="1"/>
  <c r="N550" i="1"/>
  <c r="J550" i="1"/>
  <c r="O549" i="1"/>
  <c r="N549" i="1"/>
  <c r="J549" i="1"/>
  <c r="O548" i="1"/>
  <c r="N548" i="1"/>
  <c r="J548" i="1"/>
  <c r="O547" i="1"/>
  <c r="N547" i="1"/>
  <c r="J547" i="1"/>
  <c r="O546" i="1"/>
  <c r="N546" i="1"/>
  <c r="J546" i="1"/>
  <c r="O545" i="1"/>
  <c r="N545" i="1"/>
  <c r="J545" i="1"/>
  <c r="O544" i="1"/>
  <c r="N544" i="1"/>
  <c r="J544" i="1"/>
  <c r="O542" i="1"/>
  <c r="N542" i="1"/>
  <c r="J542" i="1"/>
  <c r="O541" i="1"/>
  <c r="N541" i="1"/>
  <c r="J541" i="1"/>
  <c r="O540" i="1"/>
  <c r="N540" i="1"/>
  <c r="J540" i="1"/>
  <c r="O539" i="1"/>
  <c r="N539" i="1"/>
  <c r="J539" i="1"/>
  <c r="O538" i="1"/>
  <c r="N538" i="1"/>
  <c r="J538" i="1"/>
  <c r="O537" i="1"/>
  <c r="N537" i="1"/>
  <c r="J537" i="1"/>
  <c r="O536" i="1"/>
  <c r="N536" i="1"/>
  <c r="J536" i="1"/>
  <c r="O535" i="1"/>
  <c r="N535" i="1"/>
  <c r="J535" i="1"/>
  <c r="O534" i="1"/>
  <c r="N534" i="1"/>
  <c r="O533" i="1"/>
  <c r="N533" i="1"/>
  <c r="J533" i="1"/>
  <c r="O532" i="1"/>
  <c r="N532" i="1"/>
  <c r="J532" i="1"/>
  <c r="O531" i="1"/>
  <c r="N531" i="1"/>
  <c r="J531" i="1"/>
  <c r="O530" i="1"/>
  <c r="N530" i="1"/>
  <c r="J530" i="1"/>
  <c r="O529" i="1"/>
  <c r="N529" i="1"/>
  <c r="J529" i="1"/>
  <c r="O528" i="1"/>
  <c r="N528" i="1"/>
  <c r="J528" i="1"/>
  <c r="O527" i="1"/>
  <c r="N527" i="1"/>
  <c r="J527" i="1"/>
  <c r="O526" i="1"/>
  <c r="N526" i="1"/>
  <c r="J526" i="1"/>
  <c r="O523" i="1"/>
  <c r="N523" i="1"/>
  <c r="J523" i="1"/>
  <c r="G519" i="1"/>
  <c r="O519" i="1" s="1"/>
  <c r="O520" i="1" s="1"/>
  <c r="O514" i="1"/>
  <c r="N514" i="1"/>
  <c r="J514" i="1"/>
  <c r="O512" i="1"/>
  <c r="N512" i="1"/>
  <c r="J512" i="1"/>
  <c r="G508" i="1"/>
  <c r="O508" i="1" s="1"/>
  <c r="O509" i="1" s="1"/>
  <c r="O506" i="1"/>
  <c r="N506" i="1"/>
  <c r="J506" i="1"/>
  <c r="O505" i="1"/>
  <c r="N505" i="1"/>
  <c r="J505" i="1"/>
  <c r="O504" i="1"/>
  <c r="N504" i="1"/>
  <c r="J504" i="1"/>
  <c r="O503" i="1"/>
  <c r="N503" i="1"/>
  <c r="J503" i="1"/>
  <c r="O501" i="1"/>
  <c r="N501" i="1"/>
  <c r="J501" i="1"/>
  <c r="H497" i="1"/>
  <c r="G497" i="1"/>
  <c r="O497" i="1" s="1"/>
  <c r="O498" i="1" s="1"/>
  <c r="O494" i="1"/>
  <c r="N494" i="1"/>
  <c r="O493" i="1"/>
  <c r="N493" i="1"/>
  <c r="O492" i="1"/>
  <c r="N492" i="1"/>
  <c r="O491" i="1"/>
  <c r="N491" i="1"/>
  <c r="O490" i="1"/>
  <c r="N490" i="1"/>
  <c r="O489" i="1"/>
  <c r="N489" i="1"/>
  <c r="O487" i="1"/>
  <c r="N487" i="1"/>
  <c r="O486" i="1"/>
  <c r="N486" i="1"/>
  <c r="O485" i="1"/>
  <c r="N485" i="1"/>
  <c r="O484" i="1"/>
  <c r="N484" i="1"/>
  <c r="O482" i="1"/>
  <c r="N482" i="1"/>
  <c r="G477" i="1"/>
  <c r="O477" i="1" s="1"/>
  <c r="O478" i="1" s="1"/>
  <c r="O469" i="1"/>
  <c r="N469" i="1"/>
  <c r="J469" i="1"/>
  <c r="O468" i="1"/>
  <c r="P468" i="1" s="1"/>
  <c r="N468" i="1"/>
  <c r="J468" i="1"/>
  <c r="O466" i="1"/>
  <c r="P466" i="1" s="1"/>
  <c r="N466" i="1"/>
  <c r="J466" i="1"/>
  <c r="O465" i="1"/>
  <c r="P465" i="1" s="1"/>
  <c r="N465" i="1"/>
  <c r="J465" i="1"/>
  <c r="O464" i="1"/>
  <c r="P464" i="1" s="1"/>
  <c r="N464" i="1"/>
  <c r="J464" i="1"/>
  <c r="O463" i="1"/>
  <c r="P463" i="1" s="1"/>
  <c r="N463" i="1"/>
  <c r="J463" i="1"/>
  <c r="O462" i="1"/>
  <c r="P462" i="1" s="1"/>
  <c r="N462" i="1"/>
  <c r="J462" i="1"/>
  <c r="O461" i="1"/>
  <c r="P461" i="1" s="1"/>
  <c r="N461" i="1"/>
  <c r="J461" i="1"/>
  <c r="O459" i="1"/>
  <c r="N459" i="1"/>
  <c r="J459" i="1"/>
  <c r="O457" i="1"/>
  <c r="P457" i="1" s="1"/>
  <c r="N457" i="1"/>
  <c r="J457" i="1"/>
  <c r="O456" i="1"/>
  <c r="P456" i="1" s="1"/>
  <c r="N456" i="1"/>
  <c r="J456" i="1"/>
  <c r="O455" i="1"/>
  <c r="P455" i="1" s="1"/>
  <c r="N455" i="1"/>
  <c r="J455" i="1"/>
  <c r="O454" i="1"/>
  <c r="P454" i="1" s="1"/>
  <c r="N454" i="1"/>
  <c r="J454" i="1"/>
  <c r="O452" i="1"/>
  <c r="N452" i="1"/>
  <c r="J452" i="1"/>
  <c r="O449" i="1"/>
  <c r="N449" i="1"/>
  <c r="J449" i="1"/>
  <c r="O447" i="1"/>
  <c r="P447" i="1" s="1"/>
  <c r="N447" i="1"/>
  <c r="J447" i="1"/>
  <c r="O444" i="1"/>
  <c r="N444" i="1"/>
  <c r="J444" i="1"/>
  <c r="O442" i="1"/>
  <c r="N442" i="1"/>
  <c r="J442" i="1"/>
  <c r="O441" i="1"/>
  <c r="N441" i="1"/>
  <c r="J441" i="1"/>
  <c r="O439" i="1"/>
  <c r="P439" i="1" s="1"/>
  <c r="N439" i="1"/>
  <c r="J439" i="1"/>
  <c r="O435" i="1"/>
  <c r="N435" i="1"/>
  <c r="J435" i="1"/>
  <c r="O432" i="1"/>
  <c r="P432" i="1" s="1"/>
  <c r="N432" i="1"/>
  <c r="G428" i="1"/>
  <c r="O428" i="1" s="1"/>
  <c r="O429" i="1" s="1"/>
  <c r="O426" i="1"/>
  <c r="N426" i="1"/>
  <c r="J426" i="1"/>
  <c r="O425" i="1"/>
  <c r="N425" i="1"/>
  <c r="J425" i="1"/>
  <c r="O423" i="1"/>
  <c r="N423" i="1"/>
  <c r="J423" i="1"/>
  <c r="O422" i="1"/>
  <c r="N422" i="1"/>
  <c r="J422" i="1"/>
  <c r="O421" i="1"/>
  <c r="N421" i="1"/>
  <c r="J421" i="1"/>
  <c r="O420" i="1"/>
  <c r="N420" i="1"/>
  <c r="J420" i="1"/>
  <c r="O419" i="1"/>
  <c r="N419" i="1"/>
  <c r="J419" i="1"/>
  <c r="O418" i="1"/>
  <c r="P418" i="1" s="1"/>
  <c r="N418" i="1"/>
  <c r="J418" i="1"/>
  <c r="O417" i="1"/>
  <c r="P417" i="1" s="1"/>
  <c r="N417" i="1"/>
  <c r="J417" i="1"/>
  <c r="O414" i="1"/>
  <c r="N414" i="1"/>
  <c r="J414" i="1"/>
  <c r="O411" i="1"/>
  <c r="N411" i="1"/>
  <c r="J411" i="1"/>
  <c r="O410" i="1"/>
  <c r="N410" i="1"/>
  <c r="J410" i="1"/>
  <c r="O409" i="1"/>
  <c r="N409" i="1"/>
  <c r="J409" i="1"/>
  <c r="O408" i="1"/>
  <c r="N408" i="1"/>
  <c r="J408" i="1"/>
  <c r="O406" i="1"/>
  <c r="N406" i="1"/>
  <c r="J406" i="1"/>
  <c r="O404" i="1"/>
  <c r="N404" i="1"/>
  <c r="J404" i="1"/>
  <c r="O402" i="1"/>
  <c r="N402" i="1"/>
  <c r="J402" i="1"/>
  <c r="O400" i="1"/>
  <c r="N400" i="1"/>
  <c r="J400" i="1"/>
  <c r="O398" i="1"/>
  <c r="P398" i="1" s="1"/>
  <c r="N398" i="1"/>
  <c r="J398" i="1"/>
  <c r="O396" i="1"/>
  <c r="P396" i="1" s="1"/>
  <c r="N396" i="1"/>
  <c r="J396" i="1"/>
  <c r="O394" i="1"/>
  <c r="N394" i="1"/>
  <c r="J394" i="1"/>
  <c r="O393" i="1"/>
  <c r="N393" i="1"/>
  <c r="J393" i="1"/>
  <c r="G389" i="1"/>
  <c r="O389" i="1" s="1"/>
  <c r="O390" i="1" s="1"/>
  <c r="O386" i="1"/>
  <c r="N386" i="1"/>
  <c r="J386" i="1"/>
  <c r="O385" i="1"/>
  <c r="N385" i="1"/>
  <c r="J385" i="1"/>
  <c r="O384" i="1"/>
  <c r="N384" i="1"/>
  <c r="J384" i="1"/>
  <c r="O381" i="1"/>
  <c r="P381" i="1" s="1"/>
  <c r="P389" i="1" s="1"/>
  <c r="N381" i="1"/>
  <c r="J381" i="1"/>
  <c r="G377" i="1"/>
  <c r="O377" i="1" s="1"/>
  <c r="O378" i="1" s="1"/>
  <c r="O375" i="1"/>
  <c r="N375" i="1"/>
  <c r="J375" i="1"/>
  <c r="O374" i="1"/>
  <c r="N374" i="1"/>
  <c r="J374" i="1"/>
  <c r="O373" i="1"/>
  <c r="N373" i="1"/>
  <c r="J373" i="1"/>
  <c r="O372" i="1"/>
  <c r="N372" i="1"/>
  <c r="J372" i="1"/>
  <c r="O369" i="1"/>
  <c r="P369" i="1" s="1"/>
  <c r="F377" i="1" s="1"/>
  <c r="N369" i="1"/>
  <c r="J369" i="1"/>
  <c r="G365" i="1"/>
  <c r="O365" i="1" s="1"/>
  <c r="O366" i="1" s="1"/>
  <c r="O362" i="1"/>
  <c r="N362" i="1"/>
  <c r="J362" i="1"/>
  <c r="O361" i="1"/>
  <c r="N361" i="1"/>
  <c r="J361" i="1"/>
  <c r="O360" i="1"/>
  <c r="N360" i="1"/>
  <c r="J360" i="1"/>
  <c r="O359" i="1"/>
  <c r="N359" i="1"/>
  <c r="J359" i="1"/>
  <c r="O356" i="1"/>
  <c r="N356" i="1"/>
  <c r="J356" i="1"/>
  <c r="G352" i="1"/>
  <c r="O352" i="1" s="1"/>
  <c r="O353" i="1" s="1"/>
  <c r="O350" i="1"/>
  <c r="N350" i="1"/>
  <c r="J350" i="1"/>
  <c r="O348" i="1"/>
  <c r="N348" i="1"/>
  <c r="J348" i="1"/>
  <c r="O347" i="1"/>
  <c r="N347" i="1"/>
  <c r="J347" i="1"/>
  <c r="O346" i="1"/>
  <c r="N346" i="1"/>
  <c r="J346" i="1"/>
  <c r="O343" i="1"/>
  <c r="N343" i="1"/>
  <c r="J343" i="1"/>
  <c r="G339" i="1"/>
  <c r="O339" i="1" s="1"/>
  <c r="O340" i="1" s="1"/>
  <c r="N335" i="1"/>
  <c r="O334" i="1"/>
  <c r="N334" i="1"/>
  <c r="J334" i="1"/>
  <c r="O333" i="1"/>
  <c r="N333" i="1"/>
  <c r="J333" i="1"/>
  <c r="O332" i="1"/>
  <c r="N332" i="1"/>
  <c r="J332" i="1"/>
  <c r="O331" i="1"/>
  <c r="N331" i="1"/>
  <c r="J331" i="1"/>
  <c r="O330" i="1"/>
  <c r="P330" i="1" s="1"/>
  <c r="N330" i="1"/>
  <c r="J330" i="1"/>
  <c r="O328" i="1"/>
  <c r="N328" i="1"/>
  <c r="J328" i="1"/>
  <c r="O327" i="1"/>
  <c r="N327" i="1"/>
  <c r="J327" i="1"/>
  <c r="O326" i="1"/>
  <c r="P326" i="1" s="1"/>
  <c r="N326" i="1"/>
  <c r="J326" i="1"/>
  <c r="O324" i="1"/>
  <c r="N324" i="1"/>
  <c r="J324" i="1"/>
  <c r="O323" i="1"/>
  <c r="N323" i="1"/>
  <c r="J323" i="1"/>
  <c r="O322" i="1"/>
  <c r="N322" i="1"/>
  <c r="J322" i="1"/>
  <c r="O321" i="1"/>
  <c r="N321" i="1"/>
  <c r="J321" i="1"/>
  <c r="O320" i="1"/>
  <c r="N320" i="1"/>
  <c r="J320" i="1"/>
  <c r="O319" i="1"/>
  <c r="P319" i="1" s="1"/>
  <c r="N319" i="1"/>
  <c r="J319" i="1"/>
  <c r="O318" i="1"/>
  <c r="N318" i="1"/>
  <c r="J318" i="1"/>
  <c r="O317" i="1"/>
  <c r="P317" i="1" s="1"/>
  <c r="N317" i="1"/>
  <c r="J317" i="1"/>
  <c r="O316" i="1"/>
  <c r="P316" i="1" s="1"/>
  <c r="N316" i="1"/>
  <c r="J316" i="1"/>
  <c r="O315" i="1"/>
  <c r="N315" i="1"/>
  <c r="J315" i="1"/>
  <c r="O314" i="1"/>
  <c r="N314" i="1"/>
  <c r="J314" i="1"/>
  <c r="O313" i="1"/>
  <c r="N313" i="1"/>
  <c r="J313" i="1"/>
  <c r="O312" i="1"/>
  <c r="P312" i="1" s="1"/>
  <c r="N312" i="1"/>
  <c r="J312" i="1"/>
  <c r="O311" i="1"/>
  <c r="P311" i="1" s="1"/>
  <c r="N311" i="1"/>
  <c r="J311" i="1"/>
  <c r="O310" i="1"/>
  <c r="N310" i="1"/>
  <c r="J310" i="1"/>
  <c r="O309" i="1"/>
  <c r="N309" i="1"/>
  <c r="J309" i="1"/>
  <c r="G305" i="1"/>
  <c r="O305" i="1" s="1"/>
  <c r="O306" i="1" s="1"/>
  <c r="O303" i="1"/>
  <c r="N303" i="1"/>
  <c r="O302" i="1"/>
  <c r="P302" i="1" s="1"/>
  <c r="P305" i="1" s="1"/>
  <c r="N302" i="1"/>
  <c r="J302" i="1"/>
  <c r="O301" i="1"/>
  <c r="N301" i="1"/>
  <c r="J301" i="1"/>
  <c r="N299" i="1"/>
  <c r="G295" i="1"/>
  <c r="O295" i="1" s="1"/>
  <c r="O296" i="1" s="1"/>
  <c r="O293" i="1"/>
  <c r="N293" i="1"/>
  <c r="O292" i="1"/>
  <c r="N292" i="1"/>
  <c r="J292" i="1"/>
  <c r="O291" i="1"/>
  <c r="N291" i="1"/>
  <c r="J291" i="1"/>
  <c r="N289" i="1"/>
  <c r="G285" i="1"/>
  <c r="O285" i="1" s="1"/>
  <c r="O286" i="1" s="1"/>
  <c r="O283" i="1"/>
  <c r="N283" i="1"/>
  <c r="O282" i="1"/>
  <c r="N282" i="1"/>
  <c r="J282" i="1"/>
  <c r="O281" i="1"/>
  <c r="N281" i="1"/>
  <c r="J281" i="1"/>
  <c r="N278" i="1"/>
  <c r="G273" i="1"/>
  <c r="O273" i="1" s="1"/>
  <c r="O274" i="1" s="1"/>
  <c r="P273" i="1"/>
  <c r="O265" i="1"/>
  <c r="N265" i="1"/>
  <c r="N273" i="1" s="1"/>
  <c r="G260" i="1"/>
  <c r="O260" i="1" s="1"/>
  <c r="O261" i="1" s="1"/>
  <c r="O258" i="1"/>
  <c r="P260" i="1" s="1"/>
  <c r="N258" i="1"/>
  <c r="N260" i="1" s="1"/>
  <c r="J258" i="1"/>
  <c r="G254" i="1"/>
  <c r="O254" i="1" s="1"/>
  <c r="O255" i="1" s="1"/>
  <c r="O252" i="1"/>
  <c r="N252" i="1"/>
  <c r="J252" i="1"/>
  <c r="O251" i="1"/>
  <c r="N251" i="1"/>
  <c r="J251" i="1"/>
  <c r="G247" i="1"/>
  <c r="O247" i="1" s="1"/>
  <c r="O248" i="1" s="1"/>
  <c r="O245" i="1"/>
  <c r="N245" i="1"/>
  <c r="J245" i="1"/>
  <c r="O244" i="1"/>
  <c r="N244" i="1"/>
  <c r="J244" i="1"/>
  <c r="O243" i="1"/>
  <c r="N243" i="1"/>
  <c r="J243" i="1"/>
  <c r="N241" i="1"/>
  <c r="G237" i="1"/>
  <c r="O237" i="1" s="1"/>
  <c r="O238" i="1" s="1"/>
  <c r="O235" i="1"/>
  <c r="N235" i="1"/>
  <c r="O234" i="1"/>
  <c r="N234" i="1"/>
  <c r="J234" i="1"/>
  <c r="O233" i="1"/>
  <c r="N233" i="1"/>
  <c r="J233" i="1"/>
  <c r="O232" i="1"/>
  <c r="N232" i="1"/>
  <c r="J232" i="1"/>
  <c r="O231" i="1"/>
  <c r="N231" i="1"/>
  <c r="J231" i="1"/>
  <c r="N229" i="1"/>
  <c r="G225" i="1"/>
  <c r="O225" i="1" s="1"/>
  <c r="O226" i="1" s="1"/>
  <c r="O222" i="1"/>
  <c r="N222" i="1"/>
  <c r="J222" i="1"/>
  <c r="O220" i="1"/>
  <c r="N220" i="1"/>
  <c r="J220" i="1"/>
  <c r="O218" i="1"/>
  <c r="N218" i="1"/>
  <c r="J218" i="1"/>
  <c r="O216" i="1"/>
  <c r="N216" i="1"/>
  <c r="J216" i="1"/>
  <c r="O214" i="1"/>
  <c r="N214" i="1"/>
  <c r="J214" i="1"/>
  <c r="O212" i="1"/>
  <c r="N212" i="1"/>
  <c r="J212" i="1"/>
  <c r="O210" i="1"/>
  <c r="N210" i="1"/>
  <c r="J210" i="1"/>
  <c r="O208" i="1"/>
  <c r="N208" i="1"/>
  <c r="J208" i="1"/>
  <c r="O206" i="1"/>
  <c r="N206" i="1"/>
  <c r="J206" i="1"/>
  <c r="O204" i="1"/>
  <c r="N204" i="1"/>
  <c r="J204" i="1"/>
  <c r="O202" i="1"/>
  <c r="N202" i="1"/>
  <c r="J202" i="1"/>
  <c r="G198" i="1"/>
  <c r="O198" i="1" s="1"/>
  <c r="O199" i="1" s="1"/>
  <c r="O196" i="1"/>
  <c r="P196" i="1" s="1"/>
  <c r="P198" i="1" s="1"/>
  <c r="N196" i="1"/>
  <c r="N198" i="1" s="1"/>
  <c r="J196" i="1"/>
  <c r="G194" i="1"/>
  <c r="O194" i="1" s="1"/>
  <c r="O195" i="1" s="1"/>
  <c r="O192" i="1"/>
  <c r="N192" i="1"/>
  <c r="J192" i="1"/>
  <c r="O191" i="1"/>
  <c r="N191" i="1"/>
  <c r="J191" i="1"/>
  <c r="O190" i="1"/>
  <c r="N190" i="1"/>
  <c r="J190" i="1"/>
  <c r="O189" i="1"/>
  <c r="N189" i="1"/>
  <c r="J189" i="1"/>
  <c r="O186" i="1"/>
  <c r="P186" i="1" s="1"/>
  <c r="P194" i="1" s="1"/>
  <c r="N186" i="1"/>
  <c r="J186" i="1"/>
  <c r="G182" i="1"/>
  <c r="O182" i="1" s="1"/>
  <c r="O183" i="1" s="1"/>
  <c r="O174" i="1"/>
  <c r="N174" i="1"/>
  <c r="J174" i="1"/>
  <c r="O173" i="1"/>
  <c r="N173" i="1"/>
  <c r="J173" i="1"/>
  <c r="O172" i="1"/>
  <c r="P172" i="1" s="1"/>
  <c r="N172" i="1"/>
  <c r="J172" i="1"/>
  <c r="O171" i="1"/>
  <c r="P171" i="1" s="1"/>
  <c r="N171" i="1"/>
  <c r="J171" i="1"/>
  <c r="O170" i="1"/>
  <c r="N170" i="1"/>
  <c r="J170" i="1"/>
  <c r="O169" i="1"/>
  <c r="N169" i="1"/>
  <c r="J169" i="1"/>
  <c r="O168" i="1"/>
  <c r="N168" i="1"/>
  <c r="J168" i="1"/>
  <c r="O167" i="1"/>
  <c r="N167" i="1"/>
  <c r="J167" i="1"/>
  <c r="O166" i="1"/>
  <c r="N166" i="1"/>
  <c r="J166" i="1"/>
  <c r="O165" i="1"/>
  <c r="N165" i="1"/>
  <c r="J165" i="1"/>
  <c r="O164" i="1"/>
  <c r="P164" i="1" s="1"/>
  <c r="N164" i="1"/>
  <c r="J164" i="1"/>
  <c r="O162" i="1"/>
  <c r="N162" i="1"/>
  <c r="J162" i="1"/>
  <c r="O160" i="1"/>
  <c r="P160" i="1" s="1"/>
  <c r="N160" i="1"/>
  <c r="J160" i="1"/>
  <c r="O158" i="1"/>
  <c r="N158" i="1"/>
  <c r="J158" i="1"/>
  <c r="O156" i="1"/>
  <c r="P156" i="1" s="1"/>
  <c r="N156" i="1"/>
  <c r="J156" i="1"/>
  <c r="O154" i="1"/>
  <c r="N154" i="1"/>
  <c r="J154" i="1"/>
  <c r="O153" i="1"/>
  <c r="N153" i="1"/>
  <c r="J153" i="1"/>
  <c r="O152" i="1"/>
  <c r="P152" i="1" s="1"/>
  <c r="N152" i="1"/>
  <c r="J152" i="1"/>
  <c r="O151" i="1"/>
  <c r="N151" i="1"/>
  <c r="J151" i="1"/>
  <c r="O150" i="1"/>
  <c r="N150" i="1"/>
  <c r="O149" i="1"/>
  <c r="N149" i="1"/>
  <c r="J149" i="1"/>
  <c r="O148" i="1"/>
  <c r="N148" i="1"/>
  <c r="J148" i="1"/>
  <c r="O147" i="1"/>
  <c r="P147" i="1" s="1"/>
  <c r="N147" i="1"/>
  <c r="J147" i="1"/>
  <c r="O145" i="1"/>
  <c r="N145" i="1"/>
  <c r="J145" i="1"/>
  <c r="O143" i="1"/>
  <c r="N143" i="1"/>
  <c r="J143" i="1"/>
  <c r="O141" i="1"/>
  <c r="P141" i="1" s="1"/>
  <c r="N141" i="1"/>
  <c r="J141" i="1"/>
  <c r="O138" i="1"/>
  <c r="N138" i="1"/>
  <c r="J138" i="1"/>
  <c r="G134" i="1"/>
  <c r="O134" i="1" s="1"/>
  <c r="O135" i="1" s="1"/>
  <c r="O131" i="1"/>
  <c r="N131" i="1"/>
  <c r="N134" i="1" s="1"/>
  <c r="N127" i="1"/>
  <c r="G127" i="1"/>
  <c r="O127" i="1" s="1"/>
  <c r="O128" i="1" s="1"/>
  <c r="N125" i="1"/>
  <c r="J125" i="1"/>
  <c r="O124" i="1"/>
  <c r="P124" i="1" s="1"/>
  <c r="P127" i="1" s="1"/>
  <c r="N124" i="1"/>
  <c r="J124" i="1"/>
  <c r="O122" i="1"/>
  <c r="N122" i="1"/>
  <c r="J122" i="1"/>
  <c r="G117" i="1"/>
  <c r="O117" i="1" s="1"/>
  <c r="O118" i="1" s="1"/>
  <c r="O115" i="1"/>
  <c r="N115" i="1"/>
  <c r="J115" i="1"/>
  <c r="O114" i="1"/>
  <c r="N114" i="1"/>
  <c r="J114" i="1"/>
  <c r="O113" i="1"/>
  <c r="P113" i="1" s="1"/>
  <c r="P117" i="1" s="1"/>
  <c r="N113" i="1"/>
  <c r="J113" i="1"/>
  <c r="O111" i="1"/>
  <c r="N111" i="1"/>
  <c r="J111" i="1"/>
  <c r="G106" i="1"/>
  <c r="O106" i="1" s="1"/>
  <c r="O107" i="1" s="1"/>
  <c r="O102" i="1"/>
  <c r="N102" i="1"/>
  <c r="O99" i="1"/>
  <c r="N99" i="1"/>
  <c r="O96" i="1"/>
  <c r="N96" i="1"/>
  <c r="O94" i="1"/>
  <c r="N94" i="1"/>
  <c r="G86" i="1"/>
  <c r="O86" i="1" s="1"/>
  <c r="O87" i="1" s="1"/>
  <c r="O84" i="1"/>
  <c r="N84" i="1"/>
  <c r="J84" i="1"/>
  <c r="O83" i="1"/>
  <c r="N83" i="1"/>
  <c r="J83" i="1"/>
  <c r="O82" i="1"/>
  <c r="N82" i="1"/>
  <c r="J82" i="1"/>
  <c r="O81" i="1"/>
  <c r="N81" i="1"/>
  <c r="J81" i="1"/>
  <c r="O77" i="1"/>
  <c r="N77" i="1"/>
  <c r="G73" i="1"/>
  <c r="O73" i="1" s="1"/>
  <c r="O74" i="1" s="1"/>
  <c r="O71" i="1"/>
  <c r="N71" i="1"/>
  <c r="J71" i="1"/>
  <c r="O70" i="1"/>
  <c r="P70" i="1" s="1"/>
  <c r="N70" i="1"/>
  <c r="J70" i="1"/>
  <c r="O69" i="1"/>
  <c r="P69" i="1" s="1"/>
  <c r="N69" i="1"/>
  <c r="J69" i="1"/>
  <c r="G66" i="1"/>
  <c r="O66" i="1" s="1"/>
  <c r="O67" i="1" s="1"/>
  <c r="O58" i="1"/>
  <c r="P58" i="1" s="1"/>
  <c r="N58" i="1"/>
  <c r="J58" i="1"/>
  <c r="O57" i="1"/>
  <c r="N57" i="1"/>
  <c r="J57" i="1"/>
  <c r="O55" i="1"/>
  <c r="P55" i="1" s="1"/>
  <c r="N55" i="1"/>
  <c r="J55" i="1"/>
  <c r="O54" i="1"/>
  <c r="N54" i="1"/>
  <c r="J54" i="1"/>
  <c r="O52" i="1"/>
  <c r="N52" i="1"/>
  <c r="J52" i="1"/>
  <c r="O51" i="1"/>
  <c r="N51" i="1"/>
  <c r="J51" i="1"/>
  <c r="O50" i="1"/>
  <c r="N50" i="1"/>
  <c r="J50" i="1"/>
  <c r="O49" i="1"/>
  <c r="P49" i="1" s="1"/>
  <c r="N49" i="1"/>
  <c r="J49" i="1"/>
  <c r="O48" i="1"/>
  <c r="N48" i="1"/>
  <c r="J48" i="1"/>
  <c r="O47" i="1"/>
  <c r="N47" i="1"/>
  <c r="J47" i="1"/>
  <c r="O46" i="1"/>
  <c r="N46" i="1"/>
  <c r="J46" i="1"/>
  <c r="O44" i="1"/>
  <c r="N44" i="1"/>
  <c r="J44" i="1"/>
  <c r="O42" i="1"/>
  <c r="P42" i="1" s="1"/>
  <c r="N42" i="1"/>
  <c r="J42" i="1"/>
  <c r="O41" i="1"/>
  <c r="P41" i="1" s="1"/>
  <c r="N41" i="1"/>
  <c r="J41" i="1"/>
  <c r="O39" i="1"/>
  <c r="N39" i="1"/>
  <c r="J39" i="1"/>
  <c r="O38" i="1"/>
  <c r="N38" i="1"/>
  <c r="J38" i="1"/>
  <c r="O37" i="1"/>
  <c r="N37" i="1"/>
  <c r="J37" i="1"/>
  <c r="O36" i="1"/>
  <c r="N36" i="1"/>
  <c r="J36" i="1"/>
  <c r="O35" i="1"/>
  <c r="N35" i="1"/>
  <c r="J35" i="1"/>
  <c r="O34" i="1"/>
  <c r="P34" i="1" s="1"/>
  <c r="N34" i="1"/>
  <c r="J34" i="1"/>
  <c r="O33" i="1"/>
  <c r="N33" i="1"/>
  <c r="J33" i="1"/>
  <c r="O31" i="1"/>
  <c r="P31" i="1" s="1"/>
  <c r="N31" i="1"/>
  <c r="J31" i="1"/>
  <c r="O30" i="1"/>
  <c r="N30" i="1"/>
  <c r="J30" i="1"/>
  <c r="O29" i="1"/>
  <c r="N29" i="1"/>
  <c r="J29" i="1"/>
  <c r="O28" i="1"/>
  <c r="P28" i="1" s="1"/>
  <c r="N28" i="1"/>
  <c r="J28" i="1"/>
  <c r="O27" i="1"/>
  <c r="N27" i="1"/>
  <c r="J27" i="1"/>
  <c r="O26" i="1"/>
  <c r="N26" i="1"/>
  <c r="J26" i="1"/>
  <c r="O25" i="1"/>
  <c r="N25" i="1"/>
  <c r="J25" i="1"/>
  <c r="O24" i="1"/>
  <c r="N24" i="1"/>
  <c r="J24" i="1"/>
  <c r="O23" i="1"/>
  <c r="N23" i="1"/>
  <c r="J23" i="1"/>
  <c r="O20" i="1"/>
  <c r="N20" i="1"/>
  <c r="J20" i="1"/>
  <c r="O19" i="1"/>
  <c r="N19" i="1"/>
  <c r="J19" i="1"/>
  <c r="O18" i="1"/>
  <c r="P18" i="1" s="1"/>
  <c r="N18" i="1"/>
  <c r="J18" i="1"/>
  <c r="O17" i="1"/>
  <c r="P17" i="1" s="1"/>
  <c r="N17" i="1"/>
  <c r="J17" i="1"/>
  <c r="O16" i="1"/>
  <c r="N16" i="1"/>
  <c r="J16" i="1"/>
  <c r="O15" i="1"/>
  <c r="N15" i="1"/>
  <c r="J15" i="1"/>
  <c r="O12" i="1"/>
  <c r="N12" i="1"/>
  <c r="J12" i="1"/>
  <c r="P1142" i="1" l="1"/>
  <c r="P1012" i="1"/>
  <c r="P958" i="1"/>
  <c r="P73" i="1"/>
  <c r="P339" i="1"/>
  <c r="N225" i="1"/>
  <c r="N117" i="1"/>
  <c r="N622" i="1"/>
  <c r="N1028" i="1"/>
  <c r="N86" i="1"/>
  <c r="N1210" i="1"/>
  <c r="N519" i="1"/>
  <c r="N352" i="1"/>
  <c r="N365" i="1"/>
  <c r="N377" i="1"/>
  <c r="N389" i="1"/>
  <c r="N477" i="1"/>
  <c r="N591" i="1"/>
  <c r="N1245" i="1"/>
  <c r="N194" i="1"/>
  <c r="N339" i="1"/>
  <c r="N73" i="1"/>
  <c r="N106" i="1"/>
  <c r="N254" i="1"/>
  <c r="N1109" i="1"/>
  <c r="N1142" i="1"/>
  <c r="N1268" i="1"/>
  <c r="J1622" i="1"/>
  <c r="J1750" i="1" s="1"/>
  <c r="N574" i="1"/>
  <c r="P254" i="1"/>
  <c r="N508" i="1"/>
  <c r="N182" i="1"/>
  <c r="N428" i="1"/>
  <c r="N637" i="1"/>
  <c r="N606" i="1"/>
  <c r="N1077" i="1"/>
  <c r="N305" i="1"/>
  <c r="N497" i="1"/>
  <c r="N1251" i="1"/>
  <c r="N1174" i="1"/>
  <c r="N1280" i="1"/>
  <c r="N237" i="1"/>
  <c r="N247" i="1"/>
  <c r="N285" i="1"/>
  <c r="N295" i="1"/>
  <c r="N561" i="1"/>
  <c r="N1065" i="1"/>
  <c r="N1092" i="1"/>
  <c r="N1259" i="1"/>
  <c r="N66" i="1"/>
  <c r="N1012" i="1"/>
</calcChain>
</file>

<file path=xl/comments1.xml><?xml version="1.0" encoding="utf-8"?>
<comments xmlns="http://schemas.openxmlformats.org/spreadsheetml/2006/main">
  <authors>
    <author>Rexann H. Knowles</author>
    <author>Rexann Knowles</author>
  </authors>
  <commentList>
    <comment ref="B151" authorId="0" shapeId="0">
      <text>
        <r>
          <rPr>
            <b/>
            <sz val="9"/>
            <color indexed="81"/>
            <rFont val="Tahoma"/>
            <family val="2"/>
          </rPr>
          <t>Rexann H. Knowles: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52" authorId="0" shapeId="0">
      <text>
        <r>
          <rPr>
            <b/>
            <sz val="9"/>
            <color indexed="81"/>
            <rFont val="Tahoma"/>
            <family val="2"/>
          </rPr>
          <t>Rexann H. Knowles:</t>
        </r>
        <r>
          <rPr>
            <sz val="9"/>
            <color indexed="81"/>
            <rFont val="Tahoma"/>
            <family val="2"/>
          </rPr>
          <t xml:space="preserve">
Brenda to check with Kirk
</t>
        </r>
      </text>
    </comment>
    <comment ref="B1089" authorId="0" shapeId="0">
      <text>
        <r>
          <rPr>
            <b/>
            <sz val="9"/>
            <color indexed="81"/>
            <rFont val="Tahoma"/>
            <family val="2"/>
          </rPr>
          <t>Rexann H. Knowles:</t>
        </r>
        <r>
          <rPr>
            <sz val="9"/>
            <color indexed="81"/>
            <rFont val="Tahoma"/>
            <family val="2"/>
          </rPr>
          <t xml:space="preserve">
HIRE DATE 7-29-15</t>
        </r>
      </text>
    </comment>
    <comment ref="B1091" authorId="0" shapeId="0">
      <text>
        <r>
          <rPr>
            <b/>
            <sz val="9"/>
            <color indexed="81"/>
            <rFont val="Tahoma"/>
            <family val="2"/>
          </rPr>
          <t>Rexann H. Knowles:</t>
        </r>
        <r>
          <rPr>
            <sz val="9"/>
            <color indexed="81"/>
            <rFont val="Tahoma"/>
            <family val="2"/>
          </rPr>
          <t xml:space="preserve">
HIRE DATE 7-29-15</t>
        </r>
      </text>
    </comment>
    <comment ref="D1290" authorId="1" shapeId="0">
      <text>
        <r>
          <rPr>
            <b/>
            <sz val="9"/>
            <color indexed="81"/>
            <rFont val="Tahoma"/>
            <family val="2"/>
          </rPr>
          <t>Rexann Knowles:</t>
        </r>
        <r>
          <rPr>
            <sz val="9"/>
            <color indexed="81"/>
            <rFont val="Tahoma"/>
            <family val="2"/>
          </rPr>
          <t xml:space="preserve">
changed from 10.25 to 10.00 per Laura in HR 7-25-18
</t>
        </r>
      </text>
    </comment>
  </commentList>
</comments>
</file>

<file path=xl/comments2.xml><?xml version="1.0" encoding="utf-8"?>
<comments xmlns="http://schemas.openxmlformats.org/spreadsheetml/2006/main">
  <authors>
    <author>Rexann H. Knowles</author>
    <author>Rexann Knowles</author>
  </authors>
  <commentList>
    <comment ref="B162" authorId="0" shapeId="0">
      <text>
        <r>
          <rPr>
            <b/>
            <sz val="9"/>
            <color indexed="81"/>
            <rFont val="Tahoma"/>
            <family val="2"/>
          </rPr>
          <t>Rexann H. Knowles: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63" authorId="0" shapeId="0">
      <text>
        <r>
          <rPr>
            <b/>
            <sz val="9"/>
            <color indexed="81"/>
            <rFont val="Tahoma"/>
            <family val="2"/>
          </rPr>
          <t>Rexann H. Knowles:</t>
        </r>
        <r>
          <rPr>
            <sz val="9"/>
            <color indexed="81"/>
            <rFont val="Tahoma"/>
            <family val="2"/>
          </rPr>
          <t xml:space="preserve">
Brenda to check with Kirk
</t>
        </r>
      </text>
    </comment>
    <comment ref="B1062" authorId="0" shapeId="0">
      <text>
        <r>
          <rPr>
            <b/>
            <sz val="9"/>
            <color indexed="81"/>
            <rFont val="Tahoma"/>
            <family val="2"/>
          </rPr>
          <t>Rexann H. Knowles:</t>
        </r>
        <r>
          <rPr>
            <sz val="9"/>
            <color indexed="81"/>
            <rFont val="Tahoma"/>
            <family val="2"/>
          </rPr>
          <t xml:space="preserve">
HIRE DATE 7-29-15</t>
        </r>
      </text>
    </comment>
    <comment ref="B1064" authorId="0" shapeId="0">
      <text>
        <r>
          <rPr>
            <b/>
            <sz val="9"/>
            <color indexed="81"/>
            <rFont val="Tahoma"/>
            <family val="2"/>
          </rPr>
          <t>Rexann H. Knowles:</t>
        </r>
        <r>
          <rPr>
            <sz val="9"/>
            <color indexed="81"/>
            <rFont val="Tahoma"/>
            <family val="2"/>
          </rPr>
          <t xml:space="preserve">
HIRE DATE 7-29-15</t>
        </r>
      </text>
    </comment>
    <comment ref="D1268" authorId="1" shapeId="0">
      <text>
        <r>
          <rPr>
            <b/>
            <sz val="9"/>
            <color indexed="81"/>
            <rFont val="Tahoma"/>
            <family val="2"/>
          </rPr>
          <t>Rexann Knowles:</t>
        </r>
        <r>
          <rPr>
            <sz val="9"/>
            <color indexed="81"/>
            <rFont val="Tahoma"/>
            <family val="2"/>
          </rPr>
          <t xml:space="preserve">
changed from 10.25 to 10.00 per Laura in HR 7-25-18
</t>
        </r>
      </text>
    </comment>
  </commentList>
</comments>
</file>

<file path=xl/sharedStrings.xml><?xml version="1.0" encoding="utf-8"?>
<sst xmlns="http://schemas.openxmlformats.org/spreadsheetml/2006/main" count="6948" uniqueCount="1224">
  <si>
    <t xml:space="preserve">                                                                              CLASSIFICATION PLAN</t>
  </si>
  <si>
    <t xml:space="preserve">                                                               CLASSIFICATION PLAN</t>
  </si>
  <si>
    <t xml:space="preserve">                                                                                               FY 2018</t>
  </si>
  <si>
    <t>DPT. #</t>
  </si>
  <si>
    <t>JOB TITLE</t>
  </si>
  <si>
    <t>GR</t>
  </si>
  <si>
    <t>POSITION #</t>
  </si>
  <si>
    <t>FY 2018 BUDGETED SALARY</t>
  </si>
  <si>
    <t>FY 2016 BUDGETED SALARY</t>
  </si>
  <si>
    <t>FY 2018 REQUESTS</t>
  </si>
  <si>
    <t>COUNTY CLERK</t>
  </si>
  <si>
    <t>0100-4030</t>
  </si>
  <si>
    <t>E03-001</t>
  </si>
  <si>
    <t>TRAVEL @ $93.58 PP</t>
  </si>
  <si>
    <t>CELL PHONE @ $40.00 Mo</t>
  </si>
  <si>
    <t>CHIEF DEPUTY</t>
  </si>
  <si>
    <t>110</t>
  </si>
  <si>
    <t>A06-004</t>
  </si>
  <si>
    <t>A06-001</t>
  </si>
  <si>
    <t>CLERK II</t>
  </si>
  <si>
    <t>F02-081</t>
  </si>
  <si>
    <t>F02-085</t>
  </si>
  <si>
    <t>CLERK III</t>
  </si>
  <si>
    <t>F03-026</t>
  </si>
  <si>
    <t>F03-024</t>
  </si>
  <si>
    <t>F03-049</t>
  </si>
  <si>
    <t>Request to reclass to Clerk III  also decrease $850 and add to F30-009</t>
  </si>
  <si>
    <t>done 8/15</t>
  </si>
  <si>
    <t xml:space="preserve">CLERK II </t>
  </si>
  <si>
    <t>F02-072</t>
  </si>
  <si>
    <t>Request to reclass to Clerk II</t>
  </si>
  <si>
    <t>BILINGUAL SUPPLEMENT  $50 per mo</t>
  </si>
  <si>
    <t>F03-028</t>
  </si>
  <si>
    <t>F02-083</t>
  </si>
  <si>
    <t>F02-086</t>
  </si>
  <si>
    <t>F03-025</t>
  </si>
  <si>
    <t>F02-089</t>
  </si>
  <si>
    <t>F02-014</t>
  </si>
  <si>
    <t xml:space="preserve">BILINGUAL SUPPLEMENT  $50 per mo. </t>
  </si>
  <si>
    <t>CLERK I</t>
  </si>
  <si>
    <t>F03-029</t>
  </si>
  <si>
    <t>F02-087</t>
  </si>
  <si>
    <t>F03-030</t>
  </si>
  <si>
    <t>102</t>
  </si>
  <si>
    <t>F02-003</t>
  </si>
  <si>
    <t xml:space="preserve">CLERK III </t>
  </si>
  <si>
    <t>F03-031</t>
  </si>
  <si>
    <t>F03-048</t>
  </si>
  <si>
    <t>Request to reclass to Clerk III</t>
  </si>
  <si>
    <t>F02-034</t>
  </si>
  <si>
    <t>F03-032</t>
  </si>
  <si>
    <t>103</t>
  </si>
  <si>
    <t>F03-001</t>
  </si>
  <si>
    <t>F03-002</t>
  </si>
  <si>
    <t>F03-003</t>
  </si>
  <si>
    <t>F03-005</t>
  </si>
  <si>
    <t>F03-010</t>
  </si>
  <si>
    <t>F03-022</t>
  </si>
  <si>
    <t>Supervisor</t>
  </si>
  <si>
    <t>106</t>
  </si>
  <si>
    <t>F30-007</t>
  </si>
  <si>
    <t>F30-004</t>
  </si>
  <si>
    <t xml:space="preserve">Supervisor </t>
  </si>
  <si>
    <t>F30-009</t>
  </si>
  <si>
    <t>Request to raise to $40,555</t>
  </si>
  <si>
    <t>F30-008</t>
  </si>
  <si>
    <t>F30-006</t>
  </si>
  <si>
    <t>Decrease $832 add to F30-009</t>
  </si>
  <si>
    <t>F30-005</t>
  </si>
  <si>
    <t>F02-088</t>
  </si>
  <si>
    <t>Total Part Time Budget  $33,605</t>
  </si>
  <si>
    <t>P01-013</t>
  </si>
  <si>
    <t>P01-043</t>
  </si>
  <si>
    <t>DEPARTMENT TOTALS</t>
  </si>
  <si>
    <t>0210-4030</t>
  </si>
  <si>
    <t>F02-082</t>
  </si>
  <si>
    <t>F02-002</t>
  </si>
  <si>
    <t>F03-021</t>
  </si>
  <si>
    <t>DEPARTMENT TOTAL</t>
  </si>
  <si>
    <t>COUNTY JUDGE</t>
  </si>
  <si>
    <t>0100-4040</t>
  </si>
  <si>
    <t>E04-001</t>
  </si>
  <si>
    <t>JUVENILE SUPPLEMEMT  $692.31 pp</t>
  </si>
  <si>
    <t>TRAVEL @ $374.42 pp</t>
  </si>
  <si>
    <t>CELL PHONE @ $80.00 Mo</t>
  </si>
  <si>
    <t>OFFICE ADMINISTRATOR</t>
  </si>
  <si>
    <t>F47-002</t>
  </si>
  <si>
    <t>F03-033</t>
  </si>
  <si>
    <t>F02-035</t>
  </si>
  <si>
    <t>BUDGET COORDINATOR</t>
  </si>
  <si>
    <t>F46-001</t>
  </si>
  <si>
    <t>Total Part Time Budget   $32,800</t>
  </si>
  <si>
    <t>0100-5100</t>
  </si>
  <si>
    <t>P01-062</t>
  </si>
  <si>
    <t>PART-TIME HEALTH OFFICER $12,000/YR</t>
  </si>
  <si>
    <t>P01-057</t>
  </si>
  <si>
    <t>COUNTY COMMISSIONERS</t>
  </si>
  <si>
    <t>0100-4045</t>
  </si>
  <si>
    <t>COMMISSIONER-PRECINCT 1</t>
  </si>
  <si>
    <t>E01-001</t>
  </si>
  <si>
    <t>TRAVEL @ $561.58 pp</t>
  </si>
  <si>
    <t>COMMISSIONER-PRECINCT 2</t>
  </si>
  <si>
    <t>E01-002</t>
  </si>
  <si>
    <t>CELL PHONE @ $80 mo</t>
  </si>
  <si>
    <t>COMMISSIONER-PRECINCT 3</t>
  </si>
  <si>
    <t>E01-003</t>
  </si>
  <si>
    <t>COMMISSIONER-PRECINCT 4</t>
  </si>
  <si>
    <t>E01-004</t>
  </si>
  <si>
    <t>VETERAN SERVICES</t>
  </si>
  <si>
    <t>0100-4050</t>
  </si>
  <si>
    <t>VETERAN SERVICE OFFICER</t>
  </si>
  <si>
    <t>109</t>
  </si>
  <si>
    <t>A67-001</t>
  </si>
  <si>
    <t>TRAVEL @ $227.50 pp</t>
  </si>
  <si>
    <t>ASSIST SERVICE OFFICER</t>
  </si>
  <si>
    <t>F19-001</t>
  </si>
  <si>
    <t>F19-002</t>
  </si>
  <si>
    <t>F01-051</t>
  </si>
  <si>
    <t>Request to move to Clerk III and $2,000 increase</t>
  </si>
  <si>
    <t>EMERGENCY MANAGEMENT</t>
  </si>
  <si>
    <t>0100-4060</t>
  </si>
  <si>
    <t>EMERGENCY MANAGEMENT COORDINATOR</t>
  </si>
  <si>
    <t>A11-001</t>
  </si>
  <si>
    <t>CELL PHONE $80 mo</t>
  </si>
  <si>
    <t>EMERGENCY MANAGEMENT PLANNER</t>
  </si>
  <si>
    <t>B10-001</t>
  </si>
  <si>
    <t>EMERGENCY MANAGEMENT PLANNER (CRI)</t>
  </si>
  <si>
    <t>B10-002</t>
  </si>
  <si>
    <t>RADIO MANAGEMENT</t>
  </si>
  <si>
    <t>0100-4065</t>
  </si>
  <si>
    <t>A14-001</t>
  </si>
  <si>
    <t>PUBLIC WORKS</t>
  </si>
  <si>
    <t>0100-4070</t>
  </si>
  <si>
    <t>DIRECTOR - PUBLIC WORKS</t>
  </si>
  <si>
    <t>114</t>
  </si>
  <si>
    <t>A62-001</t>
  </si>
  <si>
    <t>TRAVEL @ $468 pp</t>
  </si>
  <si>
    <t>INSPECTOR</t>
  </si>
  <si>
    <t>107</t>
  </si>
  <si>
    <t>C03-001</t>
  </si>
  <si>
    <t>CELL PHONE $40 mo</t>
  </si>
  <si>
    <t>C03-002</t>
  </si>
  <si>
    <t>CELL PHONE @ $40 mo</t>
  </si>
  <si>
    <t>C03-003</t>
  </si>
  <si>
    <t>Requested Inspector @ $33,000 and Cell @ $40</t>
  </si>
  <si>
    <t>CELL PHONE @$40 mo</t>
  </si>
  <si>
    <t>F02-050</t>
  </si>
  <si>
    <t>F02-062</t>
  </si>
  <si>
    <t>F02-042</t>
  </si>
  <si>
    <t>Requested $3,000 increase</t>
  </si>
  <si>
    <t>CLERK II  NEW POSITION</t>
  </si>
  <si>
    <t>F02-097</t>
  </si>
  <si>
    <t>Requested Clerk II @ $29,000</t>
  </si>
  <si>
    <t>F03-011</t>
  </si>
  <si>
    <t>F03-012</t>
  </si>
  <si>
    <t>OFFICE MANAGER</t>
  </si>
  <si>
    <t>F12-002</t>
  </si>
  <si>
    <t>FACILITY MANAGER</t>
  </si>
  <si>
    <t>A09-001</t>
  </si>
  <si>
    <t>MAINTENANCE PERSONNEL</t>
  </si>
  <si>
    <t>H06-003</t>
  </si>
  <si>
    <t>H06-002</t>
  </si>
  <si>
    <t>H06-001</t>
  </si>
  <si>
    <t>H06-004</t>
  </si>
  <si>
    <t xml:space="preserve">CUSTODIAL WORKER </t>
  </si>
  <si>
    <t>101</t>
  </si>
  <si>
    <t>H02-012</t>
  </si>
  <si>
    <t>CUSTODIAL WORKER</t>
  </si>
  <si>
    <t>H01-002</t>
  </si>
  <si>
    <t>H01-003</t>
  </si>
  <si>
    <t>H01-004</t>
  </si>
  <si>
    <t>H01-005</t>
  </si>
  <si>
    <t>H01-006</t>
  </si>
  <si>
    <t>H01-007</t>
  </si>
  <si>
    <t>H01-008</t>
  </si>
  <si>
    <t>H01-009</t>
  </si>
  <si>
    <t>H01-010</t>
  </si>
  <si>
    <t>H01-011</t>
  </si>
  <si>
    <t>BILINGUAL SUPPLEMENT  $50 mo (not being used)</t>
  </si>
  <si>
    <t>P01-022</t>
  </si>
  <si>
    <t>P01-018</t>
  </si>
  <si>
    <t>PURCHASING</t>
  </si>
  <si>
    <t>0100-4080</t>
  </si>
  <si>
    <t>PURCHASING AGENT</t>
  </si>
  <si>
    <t>A66-001</t>
  </si>
  <si>
    <t>TRAVEL @ $156 pp</t>
  </si>
  <si>
    <t>ASST. PURCHASING AGENT</t>
  </si>
  <si>
    <t>F41-001</t>
  </si>
  <si>
    <t>BUYER</t>
  </si>
  <si>
    <t>F07-002</t>
  </si>
  <si>
    <t>F07-001</t>
  </si>
  <si>
    <t>F07-004</t>
  </si>
  <si>
    <t>0100-4120</t>
  </si>
  <si>
    <t>F07-003</t>
  </si>
  <si>
    <t>IT</t>
  </si>
  <si>
    <t>0100-4090</t>
  </si>
  <si>
    <t>DIRECTOR - INFORMATION SERVICES</t>
  </si>
  <si>
    <t>116</t>
  </si>
  <si>
    <t>A59-001</t>
  </si>
  <si>
    <t>Requesting $8,334 increase</t>
  </si>
  <si>
    <t>HELP DESK MANAGER</t>
  </si>
  <si>
    <t>112</t>
  </si>
  <si>
    <t>A12-001</t>
  </si>
  <si>
    <t>Requesting $8,228 increase</t>
  </si>
  <si>
    <t>SYSTEM ADMINISTRATOR</t>
  </si>
  <si>
    <t>C09-001</t>
  </si>
  <si>
    <t>Requesting $3,891 increase</t>
  </si>
  <si>
    <t>PC TECH</t>
  </si>
  <si>
    <t>C07-001</t>
  </si>
  <si>
    <t>Requesting $4,588 increase</t>
  </si>
  <si>
    <t>C07-002</t>
  </si>
  <si>
    <t>C07-003</t>
  </si>
  <si>
    <t>Requesting $6,388 increase</t>
  </si>
  <si>
    <t>SYSTEM ANALYST</t>
  </si>
  <si>
    <t>111</t>
  </si>
  <si>
    <t>C10-001</t>
  </si>
  <si>
    <t>Requesting $4,860 increase</t>
  </si>
  <si>
    <t>INNOPRISE SYSTEM MANAGER</t>
  </si>
  <si>
    <t>A13-001</t>
  </si>
  <si>
    <t>C10-003</t>
  </si>
  <si>
    <t>GIS ANALYST</t>
  </si>
  <si>
    <t>C11-001</t>
  </si>
  <si>
    <t>CCL 1</t>
  </si>
  <si>
    <t>0100-4100</t>
  </si>
  <si>
    <t>JUDGE/COUNTY COURT AT LAW I</t>
  </si>
  <si>
    <t>E10-001</t>
  </si>
  <si>
    <t>JUVENILE SUPPLEMEMT $692.31 pp</t>
  </si>
  <si>
    <t>COURT COORDINATOR</t>
  </si>
  <si>
    <t>108</t>
  </si>
  <si>
    <t>F27-001</t>
  </si>
  <si>
    <t>F27-002</t>
  </si>
  <si>
    <t>F27-010</t>
  </si>
  <si>
    <t>COURT REPORTER</t>
  </si>
  <si>
    <t>113</t>
  </si>
  <si>
    <t>F29-001</t>
  </si>
  <si>
    <t>ASSISTANT PROBATE AUDITOR</t>
  </si>
  <si>
    <t>F24-001</t>
  </si>
  <si>
    <t>CCL 2</t>
  </si>
  <si>
    <t>0100-4110</t>
  </si>
  <si>
    <t>JUDGE/COUNTY COURT AT LAW II</t>
  </si>
  <si>
    <t>E10-002</t>
  </si>
  <si>
    <t>F27-003</t>
  </si>
  <si>
    <t>F27-004</t>
  </si>
  <si>
    <t>F29-002</t>
  </si>
  <si>
    <t>MAIL ROOM</t>
  </si>
  <si>
    <t>0100-4130</t>
  </si>
  <si>
    <t>F02-036</t>
  </si>
  <si>
    <t>F02-037</t>
  </si>
  <si>
    <t>SWITCHBOARD</t>
  </si>
  <si>
    <t>0100-4200</t>
  </si>
  <si>
    <t>SWITCHBOARD OPERATOR</t>
  </si>
  <si>
    <t>F11-001</t>
  </si>
  <si>
    <t>VISITING JUDGES</t>
  </si>
  <si>
    <t>0100-4340</t>
  </si>
  <si>
    <t>PART TIME/TEMP BUDGET $35,000</t>
  </si>
  <si>
    <t>PART TIME COURT REPORTER @ $44.13</t>
  </si>
  <si>
    <t>P01-059</t>
  </si>
  <si>
    <t>P01-060</t>
  </si>
  <si>
    <t>P01-061</t>
  </si>
  <si>
    <t>P01-063</t>
  </si>
  <si>
    <t>P01-001</t>
  </si>
  <si>
    <t>P01-065</t>
  </si>
  <si>
    <t>249TH DISTRICT COURT</t>
  </si>
  <si>
    <t>0100-4350</t>
  </si>
  <si>
    <t>JUDGE/249TH DISTRICT COURT</t>
  </si>
  <si>
    <t>E09-002</t>
  </si>
  <si>
    <t>SOMMERVILLE PAYS $5,744</t>
  </si>
  <si>
    <t>COURT COORDINATOR/INDIGENT DEFENSE COORDINATOR</t>
  </si>
  <si>
    <t>F27-005</t>
  </si>
  <si>
    <t>COURT ADMINISTRATOR</t>
  </si>
  <si>
    <t>F42-001</t>
  </si>
  <si>
    <t>F29-003</t>
  </si>
  <si>
    <t>18TH DISTRICT COURT</t>
  </si>
  <si>
    <t>0100-4360</t>
  </si>
  <si>
    <t>JUDGE/18TH DISTRICT COURT</t>
  </si>
  <si>
    <t>E09-001</t>
  </si>
  <si>
    <t>F27-006</t>
  </si>
  <si>
    <t xml:space="preserve">COURT COORDINATOR </t>
  </si>
  <si>
    <t>F27-008</t>
  </si>
  <si>
    <t>F29-004</t>
  </si>
  <si>
    <t>413TH DISTRICT COURT</t>
  </si>
  <si>
    <t>0100-4370</t>
  </si>
  <si>
    <t>JUDGE/413TH DISTRICT COURT</t>
  </si>
  <si>
    <t>E09-003</t>
  </si>
  <si>
    <t>F27-007</t>
  </si>
  <si>
    <t>COURT COORDINATOR / INDIGENT DEFENSE ASSISTANT</t>
  </si>
  <si>
    <t>F27-009</t>
  </si>
  <si>
    <t>F29-005</t>
  </si>
  <si>
    <t>DISTRICT CLERK</t>
  </si>
  <si>
    <t>0100-4500</t>
  </si>
  <si>
    <t>E08-001</t>
  </si>
  <si>
    <t>A06-003</t>
  </si>
  <si>
    <t xml:space="preserve">CLERK I </t>
  </si>
  <si>
    <t>F01-028</t>
  </si>
  <si>
    <t>SUPERVISOR</t>
  </si>
  <si>
    <t>F30-010</t>
  </si>
  <si>
    <t>F02-020</t>
  </si>
  <si>
    <t xml:space="preserve">CLERK II  </t>
  </si>
  <si>
    <t>F02-029</t>
  </si>
  <si>
    <t>F02-038</t>
  </si>
  <si>
    <t>F02-039</t>
  </si>
  <si>
    <t>F02-040</t>
  </si>
  <si>
    <t xml:space="preserve">BILINGUAL SUPPLEMENT  $50 per mo.  </t>
  </si>
  <si>
    <t>F02-063</t>
  </si>
  <si>
    <t>F02-064</t>
  </si>
  <si>
    <t>F02-065</t>
  </si>
  <si>
    <t>F02-066</t>
  </si>
  <si>
    <t>F02-074</t>
  </si>
  <si>
    <t>F03-007</t>
  </si>
  <si>
    <t>F30-011</t>
  </si>
  <si>
    <t xml:space="preserve">CLERK III  </t>
  </si>
  <si>
    <t>F03-014</t>
  </si>
  <si>
    <t>F03-019</t>
  </si>
  <si>
    <t>F03-020</t>
  </si>
  <si>
    <t>F03-023</t>
  </si>
  <si>
    <t>F03-035</t>
  </si>
  <si>
    <t>Requested $6,013 increase</t>
  </si>
  <si>
    <t>JUROR ADMINISTRATOR</t>
  </si>
  <si>
    <t>F31-001</t>
  </si>
  <si>
    <t>JP 1</t>
  </si>
  <si>
    <t>0100-4550</t>
  </si>
  <si>
    <t>JUSTICE OF PEACE-PRECINCT 1</t>
  </si>
  <si>
    <t>E11-001</t>
  </si>
  <si>
    <t>Requested $4,000 increase</t>
  </si>
  <si>
    <t>TRAVEL @ $83.33 pp</t>
  </si>
  <si>
    <t>CHIEF COURT CLERK/ADMINISTRATOR</t>
  </si>
  <si>
    <t>F09-003</t>
  </si>
  <si>
    <t xml:space="preserve">COURT CLERK II </t>
  </si>
  <si>
    <t>F02-021</t>
  </si>
  <si>
    <t>F02-041</t>
  </si>
  <si>
    <t>F02-045</t>
  </si>
  <si>
    <t>BILINGUAL SUPPLEMENT    $50 per mo.</t>
  </si>
  <si>
    <t>JP 2</t>
  </si>
  <si>
    <t>0100-4560</t>
  </si>
  <si>
    <t>JUSTICE OF PEACE-PRECINCT 2</t>
  </si>
  <si>
    <t>E11-002</t>
  </si>
  <si>
    <t>Requested $5,233 increase</t>
  </si>
  <si>
    <t>F09-001</t>
  </si>
  <si>
    <t>F02-022</t>
  </si>
  <si>
    <t>F02-048</t>
  </si>
  <si>
    <t>F02-075</t>
  </si>
  <si>
    <t>JP 3</t>
  </si>
  <si>
    <t>Requested $4,253 increase</t>
  </si>
  <si>
    <t>0100-4570</t>
  </si>
  <si>
    <t>JUSTICE OF PEACE-PRECINCT 3</t>
  </si>
  <si>
    <t>E11-003</t>
  </si>
  <si>
    <t>F09-004</t>
  </si>
  <si>
    <t>F02-023</t>
  </si>
  <si>
    <t>F02-047</t>
  </si>
  <si>
    <t>F02-080</t>
  </si>
  <si>
    <t>JP 4</t>
  </si>
  <si>
    <t>0100-4580</t>
  </si>
  <si>
    <t>JUSTICE OF PEACE-PRECINCT 4</t>
  </si>
  <si>
    <t>E11-004</t>
  </si>
  <si>
    <t>F09-002</t>
  </si>
  <si>
    <t>F02-024</t>
  </si>
  <si>
    <t>F02-049</t>
  </si>
  <si>
    <t xml:space="preserve">BILINGUAL SUPPLEMENT  $50 per mo.   NOT BEING USED </t>
  </si>
  <si>
    <t>COUNTY ATTORNEY</t>
  </si>
  <si>
    <t>0100-4750</t>
  </si>
  <si>
    <t>E02-001</t>
  </si>
  <si>
    <t xml:space="preserve">ATTORNEY II </t>
  </si>
  <si>
    <t>115</t>
  </si>
  <si>
    <t>B03-001</t>
  </si>
  <si>
    <t>FIRST ASSISTANT</t>
  </si>
  <si>
    <t>B07-001</t>
  </si>
  <si>
    <t>LONGEVITY PAY     $416.67 per mo</t>
  </si>
  <si>
    <t>B03-003</t>
  </si>
  <si>
    <t>B03-004</t>
  </si>
  <si>
    <t>B03-005</t>
  </si>
  <si>
    <t>ATTORNEY II</t>
  </si>
  <si>
    <t>B03-006</t>
  </si>
  <si>
    <t>B03-007</t>
  </si>
  <si>
    <t>B03-008</t>
  </si>
  <si>
    <t>B03-009</t>
  </si>
  <si>
    <t>B03-019</t>
  </si>
  <si>
    <t>INVESTIGATOR/LIAISON</t>
  </si>
  <si>
    <t>D14-001</t>
  </si>
  <si>
    <t xml:space="preserve">  CELL PHONE @ $80 mo</t>
  </si>
  <si>
    <t xml:space="preserve">  CERTIFICATION PAY @ $100 mo</t>
  </si>
  <si>
    <t>D14-002</t>
  </si>
  <si>
    <t>CLERK II - CHECK SECTION</t>
  </si>
  <si>
    <t>F02-030</t>
  </si>
  <si>
    <t>F02-031</t>
  </si>
  <si>
    <t>LEGAL SECRETARY</t>
  </si>
  <si>
    <t>F13-001</t>
  </si>
  <si>
    <t xml:space="preserve">LEGAL SECRETARY </t>
  </si>
  <si>
    <t>F13-002</t>
  </si>
  <si>
    <t>F13-003</t>
  </si>
  <si>
    <t>F13-004</t>
  </si>
  <si>
    <t xml:space="preserve">LEGAL SECRETARY  </t>
  </si>
  <si>
    <t>F13-005</t>
  </si>
  <si>
    <t>F13-006</t>
  </si>
  <si>
    <t>F47-001</t>
  </si>
  <si>
    <t>DISTRICT ATTORNEY</t>
  </si>
  <si>
    <t>0100-4760</t>
  </si>
  <si>
    <t>E07-001</t>
  </si>
  <si>
    <t>DA Supplement $134.62/pp</t>
  </si>
  <si>
    <t>FIRST ASSISTANT D.A.</t>
  </si>
  <si>
    <t>B05-001</t>
  </si>
  <si>
    <t>DA Supplement $166.67/pp</t>
  </si>
  <si>
    <t>B03-012</t>
  </si>
  <si>
    <t>B03-010</t>
  </si>
  <si>
    <t>ATTORNEY  II Child Advocacy</t>
  </si>
  <si>
    <t>B03-013</t>
  </si>
  <si>
    <t xml:space="preserve">ATTORNEY  II </t>
  </si>
  <si>
    <t>B03-011</t>
  </si>
  <si>
    <t>B03-014</t>
  </si>
  <si>
    <t>ATTORNEY  II</t>
  </si>
  <si>
    <t>B03-015</t>
  </si>
  <si>
    <t>D.A. STATE SUPPLEMENT  $451.20 per mo.</t>
  </si>
  <si>
    <t>LONGEVITY PAY    $416.67 per mo.</t>
  </si>
  <si>
    <t>B03-017</t>
  </si>
  <si>
    <t>B03-016</t>
  </si>
  <si>
    <t>B03-018</t>
  </si>
  <si>
    <t>B03-020</t>
  </si>
  <si>
    <t>D14-003</t>
  </si>
  <si>
    <t>OFFICE ADMINISTATOR</t>
  </si>
  <si>
    <t>F47-003</t>
  </si>
  <si>
    <t>D.A. STATE SUPPLEMENT   $736.48 per mo.</t>
  </si>
  <si>
    <t>F13-007</t>
  </si>
  <si>
    <t>F13-008</t>
  </si>
  <si>
    <t>F13-009</t>
  </si>
  <si>
    <t>Requesting Secretary @ $35,000</t>
  </si>
  <si>
    <t>F13-010</t>
  </si>
  <si>
    <t xml:space="preserve">LEGAL SECRETARY   </t>
  </si>
  <si>
    <t>F13-012</t>
  </si>
  <si>
    <t>F13-011</t>
  </si>
  <si>
    <t>D.A. STATE SUPPLEMENT  $475.97 per mo.</t>
  </si>
  <si>
    <t>F13-013</t>
  </si>
  <si>
    <t>F13-014</t>
  </si>
  <si>
    <t>P01-044</t>
  </si>
  <si>
    <t>Requesting Part-Time Attorney @ 29 hrs/wk @ $70,000</t>
  </si>
  <si>
    <t>P01-066</t>
  </si>
  <si>
    <t>AUDITOR</t>
  </si>
  <si>
    <t>010-4950</t>
  </si>
  <si>
    <t>A60-001</t>
  </si>
  <si>
    <t>TRAVEL @ $280.79 pp</t>
  </si>
  <si>
    <t>A02-001</t>
  </si>
  <si>
    <t>ACCOUNTING MANAGER</t>
  </si>
  <si>
    <t>A01-001</t>
  </si>
  <si>
    <t>AUDIT MANAGER</t>
  </si>
  <si>
    <t>A03-002</t>
  </si>
  <si>
    <t>ACCOUNTANT  II</t>
  </si>
  <si>
    <t>B16-001</t>
  </si>
  <si>
    <t>INTERNAL AUDITOR</t>
  </si>
  <si>
    <t>F17-002</t>
  </si>
  <si>
    <t>ACOUNTANT I</t>
  </si>
  <si>
    <t>B11-001</t>
  </si>
  <si>
    <t>F17-001</t>
  </si>
  <si>
    <t>ACCOUNTS PAYABLE AUDITOR</t>
  </si>
  <si>
    <t>F05-002</t>
  </si>
  <si>
    <t>F05-001</t>
  </si>
  <si>
    <t>ACCOUNTING ASSISTANT</t>
  </si>
  <si>
    <t>105</t>
  </si>
  <si>
    <t>B19-001</t>
  </si>
  <si>
    <t>P01-064</t>
  </si>
  <si>
    <t>PERSONNEL</t>
  </si>
  <si>
    <t>0100-4960</t>
  </si>
  <si>
    <t>PERSONNEL DIRECTOR</t>
  </si>
  <si>
    <t>A65-001</t>
  </si>
  <si>
    <t>F28-001</t>
  </si>
  <si>
    <t>F23-001</t>
  </si>
  <si>
    <t>F02-025</t>
  </si>
  <si>
    <t>F01-053</t>
  </si>
  <si>
    <t>TREASURER</t>
  </si>
  <si>
    <t>0100-4970</t>
  </si>
  <si>
    <t>COUNTY TREASURER</t>
  </si>
  <si>
    <t>E06-001</t>
  </si>
  <si>
    <t>TRAVEL @ $93.58 pp</t>
  </si>
  <si>
    <t>DEPUTY TREASURER</t>
  </si>
  <si>
    <t>F14-001</t>
  </si>
  <si>
    <t>P01-017</t>
  </si>
  <si>
    <t>TAX ASSESSOR COLLECTOR</t>
  </si>
  <si>
    <t>0100-4990</t>
  </si>
  <si>
    <t>COUNTY TAX ASSESSOR</t>
  </si>
  <si>
    <t>E05-001</t>
  </si>
  <si>
    <t>A06-002</t>
  </si>
  <si>
    <t>Requesting a Clerk 1 101 @ $26,835</t>
  </si>
  <si>
    <t>MANAGER</t>
  </si>
  <si>
    <t>F38-001</t>
  </si>
  <si>
    <t>F38-002</t>
  </si>
  <si>
    <t>F30-003</t>
  </si>
  <si>
    <t>F02-090</t>
  </si>
  <si>
    <t>F01-030</t>
  </si>
  <si>
    <t>F01-031</t>
  </si>
  <si>
    <t>F01-032</t>
  </si>
  <si>
    <t>CLERK I NEW POSITION</t>
  </si>
  <si>
    <t>F01-054</t>
  </si>
  <si>
    <t>F02-091</t>
  </si>
  <si>
    <t>F01-021</t>
  </si>
  <si>
    <t>F01-033</t>
  </si>
  <si>
    <t>F01-038</t>
  </si>
  <si>
    <t>F01-039</t>
  </si>
  <si>
    <t>F03-036</t>
  </si>
  <si>
    <t>F02-027</t>
  </si>
  <si>
    <t>F01-048</t>
  </si>
  <si>
    <t>BILINGUAL SUPPLEMENT                 $50 per mo.</t>
  </si>
  <si>
    <t>F03-013</t>
  </si>
  <si>
    <t>F30-013</t>
  </si>
  <si>
    <t>F03-047</t>
  </si>
  <si>
    <t>F03-045</t>
  </si>
  <si>
    <t>F03-037</t>
  </si>
  <si>
    <t>F03-046</t>
  </si>
  <si>
    <t>F01-040</t>
  </si>
  <si>
    <t>BILINGUAL SUPPLEMENT $50 mo. Not being used</t>
  </si>
  <si>
    <t>P01-006</t>
  </si>
  <si>
    <t>P01-007</t>
  </si>
  <si>
    <t>P01-008</t>
  </si>
  <si>
    <t>P01-009</t>
  </si>
  <si>
    <t>P01-050</t>
  </si>
  <si>
    <t>ELECTIONS</t>
  </si>
  <si>
    <t>0100-5400</t>
  </si>
  <si>
    <t>ELECTIONS ADMINISTRATOR</t>
  </si>
  <si>
    <t>A63-001</t>
  </si>
  <si>
    <t>ASSISTANT ELECTIONS ADMINISTRATOR</t>
  </si>
  <si>
    <t>F51-001</t>
  </si>
  <si>
    <t>ASSISTANT VOTER REGISTAR</t>
  </si>
  <si>
    <t>F40-002</t>
  </si>
  <si>
    <t>F02-060</t>
  </si>
  <si>
    <t xml:space="preserve">CLERK  II </t>
  </si>
  <si>
    <t>F02-061</t>
  </si>
  <si>
    <t>Requesting 2 Clerk II postitons @ $24,504 ea</t>
  </si>
  <si>
    <t>F02-098</t>
  </si>
  <si>
    <t>BILINGUAL SUPPLEMENT $50 per mo not being used</t>
  </si>
  <si>
    <t>CONSTABLE PCT 1</t>
  </si>
  <si>
    <t>0100-5500</t>
  </si>
  <si>
    <t>CONSTABLE-PRECINCT 1</t>
  </si>
  <si>
    <t>E13-001</t>
  </si>
  <si>
    <t>Addition of Cleburne</t>
  </si>
  <si>
    <t>ASAP Officers</t>
  </si>
  <si>
    <t>CERTIFICATION PAY @ $100 mo</t>
  </si>
  <si>
    <t>2 positions</t>
  </si>
  <si>
    <t>DEPUTY CONSTABLE</t>
  </si>
  <si>
    <t>CERTIFICATION PAY @ $50 mo</t>
  </si>
  <si>
    <t>D18-006</t>
  </si>
  <si>
    <t>D18-009</t>
  </si>
  <si>
    <t>F12-010</t>
  </si>
  <si>
    <t>CONSTABLE PCT 2</t>
  </si>
  <si>
    <t>0100-5510</t>
  </si>
  <si>
    <t>CONSTABLE-PRECINCT 2</t>
  </si>
  <si>
    <t>E13-002</t>
  </si>
  <si>
    <t>D18-002</t>
  </si>
  <si>
    <t>CERTIFICATION PAY @ $75 mo</t>
  </si>
  <si>
    <t>D18-007</t>
  </si>
  <si>
    <t>F12-011</t>
  </si>
  <si>
    <t>CONSTABLE PCT 3</t>
  </si>
  <si>
    <t>0100-5520</t>
  </si>
  <si>
    <t>CONSTABLE-PRECINCT 3</t>
  </si>
  <si>
    <t>E13-003</t>
  </si>
  <si>
    <t>D18-003</t>
  </si>
  <si>
    <t>D18-005</t>
  </si>
  <si>
    <t>D18-010</t>
  </si>
  <si>
    <t>F12-012</t>
  </si>
  <si>
    <t>BILINGUAL SUPPLEMENT  $50 per mo. NOT BEING USED</t>
  </si>
  <si>
    <t>CONSTABLE PCT 4</t>
  </si>
  <si>
    <t>0100-5530</t>
  </si>
  <si>
    <t>CONSTABLE-PRECINCT 4</t>
  </si>
  <si>
    <t>E13-004</t>
  </si>
  <si>
    <t>F12-013</t>
  </si>
  <si>
    <t>D18-004</t>
  </si>
  <si>
    <t>D18-008</t>
  </si>
  <si>
    <t>SHERIFF ADMIN/PATROL</t>
  </si>
  <si>
    <t>0100-5600</t>
  </si>
  <si>
    <t>Clerk I</t>
  </si>
  <si>
    <t>F01-047</t>
  </si>
  <si>
    <t>Requested $10,764 increase and change to Evidence Technician</t>
  </si>
  <si>
    <t>Clerk II</t>
  </si>
  <si>
    <t>F02-010</t>
  </si>
  <si>
    <t>F02-094</t>
  </si>
  <si>
    <t>F02-004</t>
  </si>
  <si>
    <t>Clerk III</t>
  </si>
  <si>
    <t>F03-039</t>
  </si>
  <si>
    <t>F02-052</t>
  </si>
  <si>
    <t>F36-001</t>
  </si>
  <si>
    <t>Cell Phone @ $40 mo</t>
  </si>
  <si>
    <t>F36-002</t>
  </si>
  <si>
    <t>Office Manager</t>
  </si>
  <si>
    <t>F12-014</t>
  </si>
  <si>
    <t>F12-015</t>
  </si>
  <si>
    <t>Dispatcher</t>
  </si>
  <si>
    <t>F18-006</t>
  </si>
  <si>
    <t>Requested 3 additional Dispatcher positions @ $30,972 ea (Keene)</t>
  </si>
  <si>
    <t xml:space="preserve">Dispatcher </t>
  </si>
  <si>
    <t>F18-007</t>
  </si>
  <si>
    <t xml:space="preserve">Bilingual Supplement     $50 per mo. </t>
  </si>
  <si>
    <t>F18-005</t>
  </si>
  <si>
    <t>F18-002</t>
  </si>
  <si>
    <t>F18-011</t>
  </si>
  <si>
    <t>F18-004</t>
  </si>
  <si>
    <t>F18-010</t>
  </si>
  <si>
    <t>F18-003</t>
  </si>
  <si>
    <t>F18-015</t>
  </si>
  <si>
    <t>F18-001</t>
  </si>
  <si>
    <t>F18-014</t>
  </si>
  <si>
    <t>F18-008</t>
  </si>
  <si>
    <t>F18-012</t>
  </si>
  <si>
    <t>F18-013</t>
  </si>
  <si>
    <t>F18-016</t>
  </si>
  <si>
    <t>F18-021</t>
  </si>
  <si>
    <t>F18-020</t>
  </si>
  <si>
    <t>F18-019</t>
  </si>
  <si>
    <t>F18-018</t>
  </si>
  <si>
    <t>F18-017</t>
  </si>
  <si>
    <t>Dispatcher NEW POSITION</t>
  </si>
  <si>
    <t>F18-022</t>
  </si>
  <si>
    <t>Dispatcher  NEW POSITION</t>
  </si>
  <si>
    <t>F18-023</t>
  </si>
  <si>
    <t>Bailiff</t>
  </si>
  <si>
    <t>F20-010</t>
  </si>
  <si>
    <t>CERTIFICATION PAY $100</t>
  </si>
  <si>
    <t>UNIFORM ALLOWANCE @ $600</t>
  </si>
  <si>
    <t>F20-005</t>
  </si>
  <si>
    <t>Requested $6,576 increase</t>
  </si>
  <si>
    <t>F20-003</t>
  </si>
  <si>
    <t>F20-001</t>
  </si>
  <si>
    <t>F20-002</t>
  </si>
  <si>
    <t xml:space="preserve">UNIFORM ALLOWANCE @ $600  </t>
  </si>
  <si>
    <t>F20-011</t>
  </si>
  <si>
    <t>CERTIFICATION PAY $75</t>
  </si>
  <si>
    <t>F20-008</t>
  </si>
  <si>
    <t>F20-006</t>
  </si>
  <si>
    <t>F20-007</t>
  </si>
  <si>
    <t>F20-009</t>
  </si>
  <si>
    <t>CERTIFICATION PAY $100 mo</t>
  </si>
  <si>
    <t>F20-012</t>
  </si>
  <si>
    <t>Deputy</t>
  </si>
  <si>
    <t>D03-007</t>
  </si>
  <si>
    <t>Requested to raise entry level salary to $40,000 for Deputy Patrol positions</t>
  </si>
  <si>
    <t>D03-013</t>
  </si>
  <si>
    <t>D03-011</t>
  </si>
  <si>
    <t>D03-042</t>
  </si>
  <si>
    <t>D03-012</t>
  </si>
  <si>
    <t>CERTIFICATION PAY $75 mo</t>
  </si>
  <si>
    <t>D03-015</t>
  </si>
  <si>
    <t>CERTIFICATION PAY $50 mo</t>
  </si>
  <si>
    <t>D03-002</t>
  </si>
  <si>
    <t>D03-005</t>
  </si>
  <si>
    <t>D03-046</t>
  </si>
  <si>
    <t>CERTIFICATION PAY $50</t>
  </si>
  <si>
    <t>D03-006</t>
  </si>
  <si>
    <t>D03-001</t>
  </si>
  <si>
    <t>Deputy-Mental Health</t>
  </si>
  <si>
    <t>D03-043</t>
  </si>
  <si>
    <t>Requested additional Mental Health Deputy &amp; $40,000</t>
  </si>
  <si>
    <t>D03-047</t>
  </si>
  <si>
    <t>Requested 2 additional Deputy Patrol Positions @ $40,000 ea</t>
  </si>
  <si>
    <t>BILINGUAL SUPPLEMENT @ $50 mo</t>
  </si>
  <si>
    <t>Requested 1 CID position for crimes against childres @ $43,000</t>
  </si>
  <si>
    <t>D03-014</t>
  </si>
  <si>
    <t>D03-033</t>
  </si>
  <si>
    <t>D03-016</t>
  </si>
  <si>
    <t>D03-032</t>
  </si>
  <si>
    <t>Requested $1,176 increase</t>
  </si>
  <si>
    <t>D03-029</t>
  </si>
  <si>
    <t>D03-010</t>
  </si>
  <si>
    <t>D03-026</t>
  </si>
  <si>
    <t>D03-044</t>
  </si>
  <si>
    <t>Requested $1,200 increase</t>
  </si>
  <si>
    <t>D03-027</t>
  </si>
  <si>
    <t xml:space="preserve">Deputy  </t>
  </si>
  <si>
    <t>D03-028</t>
  </si>
  <si>
    <t>D03-038</t>
  </si>
  <si>
    <t>D03-045</t>
  </si>
  <si>
    <t>D03-031</t>
  </si>
  <si>
    <t>Requested $829 increase</t>
  </si>
  <si>
    <t>D03-030</t>
  </si>
  <si>
    <t>D03-040</t>
  </si>
  <si>
    <t>Requested $2,629 increase</t>
  </si>
  <si>
    <t>D03-036</t>
  </si>
  <si>
    <t>Requested $1,177 increase</t>
  </si>
  <si>
    <t>D03-041</t>
  </si>
  <si>
    <t>D03-008</t>
  </si>
  <si>
    <t>D03-009</t>
  </si>
  <si>
    <t>D03-035</t>
  </si>
  <si>
    <t>D03-049</t>
  </si>
  <si>
    <t>D03-051</t>
  </si>
  <si>
    <t>Corporal</t>
  </si>
  <si>
    <t>D20-004</t>
  </si>
  <si>
    <t>Requested $1,814 increase</t>
  </si>
  <si>
    <t>CELL PHONE @ $80</t>
  </si>
  <si>
    <t>D20-001</t>
  </si>
  <si>
    <t>D20-003</t>
  </si>
  <si>
    <t>D20-002</t>
  </si>
  <si>
    <t>Criminal Investigator</t>
  </si>
  <si>
    <t>D04-010</t>
  </si>
  <si>
    <t>D04-013</t>
  </si>
  <si>
    <t>D04-012</t>
  </si>
  <si>
    <t>Crime Scene Investigator</t>
  </si>
  <si>
    <t>D01-001</t>
  </si>
  <si>
    <t>D04-014</t>
  </si>
  <si>
    <t>D04-006</t>
  </si>
  <si>
    <t>D04-008</t>
  </si>
  <si>
    <t>D04-015</t>
  </si>
  <si>
    <t>D04-009</t>
  </si>
  <si>
    <t>Requested to Reclass to Sergeant-ASAP/SRO &amp; increase $7,564</t>
  </si>
  <si>
    <t>CELL PHONE @ $40</t>
  </si>
  <si>
    <t>D04-004</t>
  </si>
  <si>
    <t>D04-007</t>
  </si>
  <si>
    <t>D04-003</t>
  </si>
  <si>
    <t>D04-005</t>
  </si>
  <si>
    <t>D04-011</t>
  </si>
  <si>
    <t xml:space="preserve">CELL PHONE @ $80 </t>
  </si>
  <si>
    <t>D04-002</t>
  </si>
  <si>
    <t xml:space="preserve">Criminal Investigator </t>
  </si>
  <si>
    <t>D04-019</t>
  </si>
  <si>
    <t>CELL PHONE @ 80 mo</t>
  </si>
  <si>
    <t>D04-020</t>
  </si>
  <si>
    <t>Criminal Investigator-STOP</t>
  </si>
  <si>
    <t>D04-018</t>
  </si>
  <si>
    <t>D15-001</t>
  </si>
  <si>
    <t>moved from DA CELL PHONE OF $40/MONTH NOT BEING USED</t>
  </si>
  <si>
    <t>CERTIFICATION PAY @100 mo</t>
  </si>
  <si>
    <t>D15-002</t>
  </si>
  <si>
    <t xml:space="preserve">Training Coordinator  </t>
  </si>
  <si>
    <t>F53-001</t>
  </si>
  <si>
    <t>Requested to move from Grade 109 to 110 no increase in salary</t>
  </si>
  <si>
    <t>D20-005</t>
  </si>
  <si>
    <t>Sergeant</t>
  </si>
  <si>
    <t>C05-003</t>
  </si>
  <si>
    <t>Request $2,000 increase</t>
  </si>
  <si>
    <t>C05-006</t>
  </si>
  <si>
    <t>C05-005</t>
  </si>
  <si>
    <t>Request $2,434 increase</t>
  </si>
  <si>
    <t>Sergeant Courthouse Security</t>
  </si>
  <si>
    <t>C05-007</t>
  </si>
  <si>
    <t>C05-001</t>
  </si>
  <si>
    <t>C05-002</t>
  </si>
  <si>
    <t>C05-009</t>
  </si>
  <si>
    <t>Lieutentant</t>
  </si>
  <si>
    <t>B09-001</t>
  </si>
  <si>
    <t>B09-002</t>
  </si>
  <si>
    <t>Captain</t>
  </si>
  <si>
    <t>A05-002</t>
  </si>
  <si>
    <t>A05-001</t>
  </si>
  <si>
    <t>Chief Deputy-SO</t>
  </si>
  <si>
    <t>A07-002</t>
  </si>
  <si>
    <t>A07-001</t>
  </si>
  <si>
    <t>Sheriff</t>
  </si>
  <si>
    <t>E12-001</t>
  </si>
  <si>
    <t>SHERIFF-JAIL</t>
  </si>
  <si>
    <t>0100-5610</t>
  </si>
  <si>
    <t>F02-095</t>
  </si>
  <si>
    <t>F01-035</t>
  </si>
  <si>
    <t>F03-038</t>
  </si>
  <si>
    <t>Requests cell @ $80</t>
  </si>
  <si>
    <t>F02-053</t>
  </si>
  <si>
    <t>F03-041</t>
  </si>
  <si>
    <t>F02-054</t>
  </si>
  <si>
    <t>F02-056</t>
  </si>
  <si>
    <t>F02-051</t>
  </si>
  <si>
    <t>F03-042</t>
  </si>
  <si>
    <t>Request cell @ $80</t>
  </si>
  <si>
    <t>F02-057</t>
  </si>
  <si>
    <t>F02-058</t>
  </si>
  <si>
    <t>F02-012</t>
  </si>
  <si>
    <t>F02-069</t>
  </si>
  <si>
    <t>F02-068</t>
  </si>
  <si>
    <t>F02-067</t>
  </si>
  <si>
    <t xml:space="preserve">Clerk II  Warrants </t>
  </si>
  <si>
    <t>F02-099</t>
  </si>
  <si>
    <t>F30-014</t>
  </si>
  <si>
    <t>Commissary Clerk</t>
  </si>
  <si>
    <t>F08-002</t>
  </si>
  <si>
    <t>F08-003</t>
  </si>
  <si>
    <t>F08-004</t>
  </si>
  <si>
    <t>BILINGUAL SUPPLEMENT $50 mo</t>
  </si>
  <si>
    <t>F03-043</t>
  </si>
  <si>
    <t>F12-016</t>
  </si>
  <si>
    <t>Requesting $2,000 increase</t>
  </si>
  <si>
    <t>Requesting $80 cell</t>
  </si>
  <si>
    <t xml:space="preserve">Clerk III </t>
  </si>
  <si>
    <t>F03-040</t>
  </si>
  <si>
    <t>A05-003</t>
  </si>
  <si>
    <t>Request to make full time Warrants Clerk II @ $27,040</t>
  </si>
  <si>
    <r>
      <rPr>
        <b/>
        <sz val="12"/>
        <color theme="1"/>
        <rFont val="Times New Roman"/>
        <family val="1"/>
      </rPr>
      <t>BAIL BONDS</t>
    </r>
    <r>
      <rPr>
        <sz val="12"/>
        <color theme="1"/>
        <rFont val="Times New Roman"/>
        <family val="1"/>
      </rPr>
      <t xml:space="preserve"> </t>
    </r>
  </si>
  <si>
    <t>0100-5650</t>
  </si>
  <si>
    <t>F03-034</t>
  </si>
  <si>
    <t>ASAP CLEBURNE</t>
  </si>
  <si>
    <t>0100-5560</t>
  </si>
  <si>
    <t>D10-003</t>
  </si>
  <si>
    <t>Move to Constable 1</t>
  </si>
  <si>
    <t>effective 8-1-17</t>
  </si>
  <si>
    <t>Approved in CC</t>
  </si>
  <si>
    <t>D10-004</t>
  </si>
  <si>
    <t>DPS</t>
  </si>
  <si>
    <t>0100-5850</t>
  </si>
  <si>
    <t>F03-009</t>
  </si>
  <si>
    <t>TRAVEL @ $41.67 pp</t>
  </si>
  <si>
    <t>SRO GODLEY</t>
  </si>
  <si>
    <t>0100-6200</t>
  </si>
  <si>
    <t>DEPUTY</t>
  </si>
  <si>
    <t>D03-023</t>
  </si>
  <si>
    <t>Supplement $86.54 pp</t>
  </si>
  <si>
    <t>SRO ALVARADO</t>
  </si>
  <si>
    <t>0100-6220</t>
  </si>
  <si>
    <t>D03-018</t>
  </si>
  <si>
    <t>CERTIFICATE PAY $100</t>
  </si>
  <si>
    <t>D03-050</t>
  </si>
  <si>
    <t>DEPUTY (NEW POSITION) CC 7-23/18</t>
  </si>
  <si>
    <t>D03-053</t>
  </si>
  <si>
    <t>CERTIFICATE PAY $75</t>
  </si>
  <si>
    <t>D03-054</t>
  </si>
  <si>
    <t>MEDICAL EXAMINER</t>
  </si>
  <si>
    <t>0100-6430</t>
  </si>
  <si>
    <t>CHIEF FORENSIC DEATH INVESTIGATOR</t>
  </si>
  <si>
    <t>C06-001</t>
  </si>
  <si>
    <t>FORENSIC DEATH INVESTIGATOR</t>
  </si>
  <si>
    <t>C08-001</t>
  </si>
  <si>
    <t>C08-002</t>
  </si>
  <si>
    <t>F01-052</t>
  </si>
  <si>
    <t>HAMM CREEK PARK</t>
  </si>
  <si>
    <t>0100-6600</t>
  </si>
  <si>
    <t>PARK SUPERVISOR</t>
  </si>
  <si>
    <t>A10-001</t>
  </si>
  <si>
    <t>PARK ASSISTANT SUPERVISOR</t>
  </si>
  <si>
    <t>F26-001</t>
  </si>
  <si>
    <t>GROUNDS MAINTENANCE I</t>
  </si>
  <si>
    <t>H05-001</t>
  </si>
  <si>
    <t>GROUNDS MAINTENANCE II</t>
  </si>
  <si>
    <t>H03-001</t>
  </si>
  <si>
    <t>Total Part Time Budget   $33,280</t>
  </si>
  <si>
    <t>TEMPORARY  @ $10.50</t>
  </si>
  <si>
    <t>TEMP-019</t>
  </si>
  <si>
    <t xml:space="preserve">TEMPORARY  @ $10.50 </t>
  </si>
  <si>
    <t>TEMP-010</t>
  </si>
  <si>
    <t>TEMP-014</t>
  </si>
  <si>
    <t>P01-067</t>
  </si>
  <si>
    <t>EXTENSION OFFICE</t>
  </si>
  <si>
    <t>0100-6650</t>
  </si>
  <si>
    <t>4-H AGENT</t>
  </si>
  <si>
    <t>B01-001</t>
  </si>
  <si>
    <t>TRAVEL @ $296.42 pp</t>
  </si>
  <si>
    <t>EXTENSION AGENT</t>
  </si>
  <si>
    <t>B13-001</t>
  </si>
  <si>
    <t>B13-002</t>
  </si>
  <si>
    <t>TRAVEL @ $187.21 pp</t>
  </si>
  <si>
    <t xml:space="preserve">OFFICE MANAGER </t>
  </si>
  <si>
    <t>F12-005</t>
  </si>
  <si>
    <t>Request Extension Assistant @ $30,000 only benefits pd by Extension Office</t>
  </si>
  <si>
    <t>P01-010</t>
  </si>
  <si>
    <t>Requested to make full time for FY18 @ $23,400</t>
  </si>
  <si>
    <t>LAW LIBRARY</t>
  </si>
  <si>
    <t>LAW LIBRARIAN</t>
  </si>
  <si>
    <t>F10-001</t>
  </si>
  <si>
    <t>0140-4400</t>
  </si>
  <si>
    <t>PCT 1</t>
  </si>
  <si>
    <t>0150-6120</t>
  </si>
  <si>
    <t>PRECINCT SUPERVISOR</t>
  </si>
  <si>
    <t>A50-001</t>
  </si>
  <si>
    <t>Requesting increase to $80 mo</t>
  </si>
  <si>
    <t>ASST PRECINCT SUPVERSOR</t>
  </si>
  <si>
    <t>A51-003</t>
  </si>
  <si>
    <t>Requesting to add cell phone $40</t>
  </si>
  <si>
    <t xml:space="preserve">INMATE CREW LEADER </t>
  </si>
  <si>
    <t>D05-001</t>
  </si>
  <si>
    <t>EQUIPMENT OPERATOR I</t>
  </si>
  <si>
    <t>G01-001</t>
  </si>
  <si>
    <t>EQUIPMENT OPERATOR II</t>
  </si>
  <si>
    <t>G02-001</t>
  </si>
  <si>
    <t>G02-002</t>
  </si>
  <si>
    <t>G02-003</t>
  </si>
  <si>
    <t>EQUIPMENT OPERATOR III</t>
  </si>
  <si>
    <t>G03-001</t>
  </si>
  <si>
    <t>G03-002</t>
  </si>
  <si>
    <t>G01-011</t>
  </si>
  <si>
    <t>G02-036</t>
  </si>
  <si>
    <t>G01-012</t>
  </si>
  <si>
    <t>G02-034</t>
  </si>
  <si>
    <t>G02-035</t>
  </si>
  <si>
    <t>MECHANIC II</t>
  </si>
  <si>
    <t>G06-004</t>
  </si>
  <si>
    <t>F12-007</t>
  </si>
  <si>
    <t>Total Temporary Budget   $45,000</t>
  </si>
  <si>
    <t>TEMPORARY @ $15.71</t>
  </si>
  <si>
    <t>Temp-009</t>
  </si>
  <si>
    <t>TEMP-009</t>
  </si>
  <si>
    <t>TEMPORARY @ $16.50</t>
  </si>
  <si>
    <t>Temp-001</t>
  </si>
  <si>
    <t>TEMP-001</t>
  </si>
  <si>
    <t>TEMP-002</t>
  </si>
  <si>
    <t>Temp-008</t>
  </si>
  <si>
    <t>TEMP-018</t>
  </si>
  <si>
    <t>PCT 2</t>
  </si>
  <si>
    <t>0160-6130</t>
  </si>
  <si>
    <t>A50-002</t>
  </si>
  <si>
    <t>ASST PRECINCT SUPERVISOR</t>
  </si>
  <si>
    <t>A51-001</t>
  </si>
  <si>
    <t>INMATE CREW LEADER</t>
  </si>
  <si>
    <t>D05-002</t>
  </si>
  <si>
    <t>G02-004</t>
  </si>
  <si>
    <t>G03-012</t>
  </si>
  <si>
    <t>G02-007</t>
  </si>
  <si>
    <t>G02-008</t>
  </si>
  <si>
    <t>G02-009</t>
  </si>
  <si>
    <t>G02-010</t>
  </si>
  <si>
    <t>G02-020</t>
  </si>
  <si>
    <t>G02-024</t>
  </si>
  <si>
    <t>G02-025</t>
  </si>
  <si>
    <t>G03-003</t>
  </si>
  <si>
    <t>G03-004</t>
  </si>
  <si>
    <t>G03-005</t>
  </si>
  <si>
    <t>G06-001</t>
  </si>
  <si>
    <t>F12-003</t>
  </si>
  <si>
    <t>Total Temporary Budget   $20,000</t>
  </si>
  <si>
    <t>TEMPORARY @ $10.00</t>
  </si>
  <si>
    <t>Temp-007</t>
  </si>
  <si>
    <t>TEMPORARY</t>
  </si>
  <si>
    <t>PCT 3</t>
  </si>
  <si>
    <t>0170-6140</t>
  </si>
  <si>
    <t>A50-003</t>
  </si>
  <si>
    <t>Requesting $1,260 increase</t>
  </si>
  <si>
    <t>A51-002</t>
  </si>
  <si>
    <t>Requesting $1,121 increase</t>
  </si>
  <si>
    <t>D05-003</t>
  </si>
  <si>
    <t>104</t>
  </si>
  <si>
    <t>G01-002</t>
  </si>
  <si>
    <t>G01-003</t>
  </si>
  <si>
    <t>G01-004</t>
  </si>
  <si>
    <t>G01-007</t>
  </si>
  <si>
    <t>Requesting $1,800 increase</t>
  </si>
  <si>
    <t>G01-008</t>
  </si>
  <si>
    <t>G01-009</t>
  </si>
  <si>
    <t>G01-010</t>
  </si>
  <si>
    <t>G02-011</t>
  </si>
  <si>
    <t>G02-012</t>
  </si>
  <si>
    <t>G02-013</t>
  </si>
  <si>
    <t>G02-014</t>
  </si>
  <si>
    <t>G02-015</t>
  </si>
  <si>
    <t>G02-027</t>
  </si>
  <si>
    <t>G02-028</t>
  </si>
  <si>
    <t>G02-029</t>
  </si>
  <si>
    <t>G03-006</t>
  </si>
  <si>
    <t>Requesting $113 increase</t>
  </si>
  <si>
    <t>G03-007</t>
  </si>
  <si>
    <t>Requesting $1,913 increase</t>
  </si>
  <si>
    <t>G03-008</t>
  </si>
  <si>
    <t>G06-002</t>
  </si>
  <si>
    <t>F12-004</t>
  </si>
  <si>
    <t>Requesting Temp positions be $12.00</t>
  </si>
  <si>
    <t>Temp-012</t>
  </si>
  <si>
    <t>Requesting $2.00 increase</t>
  </si>
  <si>
    <t>TEMPORARY @ $11.50</t>
  </si>
  <si>
    <t>Temp-011</t>
  </si>
  <si>
    <t>Requesting .50 increase</t>
  </si>
  <si>
    <t>TEMPORARY @ $12.00</t>
  </si>
  <si>
    <t>P01-042</t>
  </si>
  <si>
    <t>PCT 4</t>
  </si>
  <si>
    <t>0180-6150</t>
  </si>
  <si>
    <t>A50-004</t>
  </si>
  <si>
    <t>ASST. PRECINCT SUPERVISOR</t>
  </si>
  <si>
    <t>A51-004</t>
  </si>
  <si>
    <t>D05-004</t>
  </si>
  <si>
    <t>G01-005</t>
  </si>
  <si>
    <t>G01-006</t>
  </si>
  <si>
    <t>G02-016</t>
  </si>
  <si>
    <t>G02-017</t>
  </si>
  <si>
    <t>G02-018</t>
  </si>
  <si>
    <t>G02-019</t>
  </si>
  <si>
    <t>G02-021</t>
  </si>
  <si>
    <t>G02-022</t>
  </si>
  <si>
    <t>G02-023</t>
  </si>
  <si>
    <t>G02-026</t>
  </si>
  <si>
    <t>G02-030</t>
  </si>
  <si>
    <t>G02-031</t>
  </si>
  <si>
    <t>G02-032</t>
  </si>
  <si>
    <t>G02-033</t>
  </si>
  <si>
    <t>G03-009</t>
  </si>
  <si>
    <t>G03-010</t>
  </si>
  <si>
    <t xml:space="preserve">EQUIPMENT OPERATOR III </t>
  </si>
  <si>
    <t>G03-011</t>
  </si>
  <si>
    <t>G06-003</t>
  </si>
  <si>
    <t>F12-006</t>
  </si>
  <si>
    <t>P01-048</t>
  </si>
  <si>
    <t>Temp-002</t>
  </si>
  <si>
    <t>Temp-015</t>
  </si>
  <si>
    <t>Temp-016</t>
  </si>
  <si>
    <t>INDIGENT HEALTH</t>
  </si>
  <si>
    <t>0550-6440</t>
  </si>
  <si>
    <t>IHC CASEWORKER</t>
  </si>
  <si>
    <t>F52-001</t>
  </si>
  <si>
    <t>F52-002</t>
  </si>
  <si>
    <t>ADULT PROBATION</t>
  </si>
  <si>
    <t>1020-5700</t>
  </si>
  <si>
    <t>BOND OFFICER</t>
  </si>
  <si>
    <t>AP9-001</t>
  </si>
  <si>
    <t>BOND SUPERVISION AIDE</t>
  </si>
  <si>
    <t>AP8-001</t>
  </si>
  <si>
    <t>AP8-002</t>
  </si>
  <si>
    <t>JUVENILE (JJAEP)</t>
  </si>
  <si>
    <t>0330-5980</t>
  </si>
  <si>
    <t>CERTIFIED TEACHER</t>
  </si>
  <si>
    <t>B04-002</t>
  </si>
  <si>
    <t>DEPUTY DIRECTOR</t>
  </si>
  <si>
    <t>B15-001</t>
  </si>
  <si>
    <t>CELL PHONE AT $40 mo</t>
  </si>
  <si>
    <t>JJAEP CASE MANAGER</t>
  </si>
  <si>
    <t>B06-001</t>
  </si>
  <si>
    <t>JUVENILE PROBATION</t>
  </si>
  <si>
    <t>0340-5900</t>
  </si>
  <si>
    <t>CASE MANAGER</t>
  </si>
  <si>
    <t>B08-001</t>
  </si>
  <si>
    <t>JUV COURT INTAKE</t>
  </si>
  <si>
    <t>0100-5930</t>
  </si>
  <si>
    <t>F02-096</t>
  </si>
  <si>
    <t>F03-044</t>
  </si>
  <si>
    <t>F12-009</t>
  </si>
  <si>
    <t>JUV DIRECT SUPERVISION</t>
  </si>
  <si>
    <t>0100-5931</t>
  </si>
  <si>
    <t>DIRECTOR JUVENILE SERVICES</t>
  </si>
  <si>
    <t>A68-001</t>
  </si>
  <si>
    <t>CELL PHONE @ $80/MO</t>
  </si>
  <si>
    <t>JUV MENTAL COMMUNITY BASED PROGRAMS</t>
  </si>
  <si>
    <t>total with increase</t>
  </si>
  <si>
    <t>2% discr.</t>
  </si>
  <si>
    <t>Clerk III  Loc 561</t>
  </si>
  <si>
    <t xml:space="preserve">CELL PHONE @ $40 mo </t>
  </si>
  <si>
    <t>D04-016</t>
  </si>
  <si>
    <t xml:space="preserve">Criminsl Investigator </t>
  </si>
  <si>
    <t>Training Coordinator</t>
  </si>
  <si>
    <t>C05-008</t>
  </si>
  <si>
    <t>B09-003</t>
  </si>
  <si>
    <t>Part Time 24 hrs @ $13.00</t>
  </si>
  <si>
    <t>P01-051</t>
  </si>
  <si>
    <t>CVE TRAFFIC ENFORCEMENT</t>
  </si>
  <si>
    <t>0100-5660</t>
  </si>
  <si>
    <t>D03-034</t>
  </si>
  <si>
    <t>010-556</t>
  </si>
  <si>
    <t>010-585</t>
  </si>
  <si>
    <t>Total Part Time Budget   $14,976</t>
  </si>
  <si>
    <t>PART-TIME @ 24 Hrs/wk @ $12.00</t>
  </si>
  <si>
    <t>P01-052</t>
  </si>
  <si>
    <t>Deputy  SRO Godley</t>
  </si>
  <si>
    <t>D03-019</t>
  </si>
  <si>
    <t>010-620</t>
  </si>
  <si>
    <t>Deputy  SRO ALVARADO</t>
  </si>
  <si>
    <t>010-622</t>
  </si>
  <si>
    <t>040-562</t>
  </si>
  <si>
    <t>Emmissions Investigator</t>
  </si>
  <si>
    <t>930-560</t>
  </si>
  <si>
    <t>FY 2019 BUDGETED SALARY</t>
  </si>
  <si>
    <t xml:space="preserve">                                                                               FY 2019</t>
  </si>
  <si>
    <t xml:space="preserve">RADIO SYSTEM MANAGER  </t>
  </si>
  <si>
    <t>PART-TIME @ 24 Hr/wk. @ $13.00</t>
  </si>
  <si>
    <t>Total Part Time Budget   $32,448</t>
  </si>
  <si>
    <t>Total Part Time Budget   $92,034</t>
  </si>
  <si>
    <t>PART-TIME @ 29 Hrs/wk @ $29.19</t>
  </si>
  <si>
    <t>PART-TIME @ 29 Hrs/wk @ $31.84</t>
  </si>
  <si>
    <t>Part Time @ $24.77</t>
  </si>
  <si>
    <t>Total Part Time Budget   $27,144</t>
  </si>
  <si>
    <t>PART-TIME @ 29 Hrs/wk @ $18</t>
  </si>
  <si>
    <t>Total Part Time Budget   $104,361</t>
  </si>
  <si>
    <t>PART TIME @ 20 Hrs/wk @ $15.71</t>
  </si>
  <si>
    <t>PART TIME @ 29 Hrs/wk @ $12.41</t>
  </si>
  <si>
    <t>PART TIME @ 29 Hrs/wk @ $21.28</t>
  </si>
  <si>
    <t>PART TIME @ 29 Hrs/wk @ $12.33</t>
  </si>
  <si>
    <t>PART TIME @ 29 Hrs/wk @ $12.35</t>
  </si>
  <si>
    <t>PART TIME     @ $13.50</t>
  </si>
  <si>
    <t>PART TIME @ 29 Hrs/wk @ $12.98</t>
  </si>
  <si>
    <t>Total Part Time Budget   $19,574</t>
  </si>
  <si>
    <t>PART TIME @ $16.00</t>
  </si>
  <si>
    <t>PART TIME @ $14.25</t>
  </si>
  <si>
    <t>P01-002 PART TIME @ $12.00/HR</t>
  </si>
  <si>
    <t xml:space="preserve">P01-003 PART TIME @ $12.00/HR </t>
  </si>
  <si>
    <t xml:space="preserve">P01-035 PART TIME @ $58.00/HR @ 20 HR </t>
  </si>
  <si>
    <t>0100-5934</t>
  </si>
  <si>
    <t>TOTAL PART TIME BUDGET $96,512</t>
  </si>
  <si>
    <t>C05-010</t>
  </si>
  <si>
    <t>C09-002</t>
  </si>
  <si>
    <t>F30-015</t>
  </si>
  <si>
    <t>F30-017</t>
  </si>
  <si>
    <t>PART TIME @ 20 Hrs/wk @ $12.00</t>
  </si>
  <si>
    <t>Total Part Time Budget $12,480</t>
  </si>
  <si>
    <t>PART TIME @ 28 Hrs/wk @ $14.08</t>
  </si>
  <si>
    <t>PART TIME @ 28 Hrs/wk @ $13.00</t>
  </si>
  <si>
    <t>F02-006</t>
  </si>
  <si>
    <t>F02-005</t>
  </si>
  <si>
    <t xml:space="preserve">Criminal Investigator  </t>
  </si>
  <si>
    <t xml:space="preserve">Criminal Investigator-STOP </t>
  </si>
  <si>
    <t>PART-TIME @ 29 Hrs/wk @ $12</t>
  </si>
  <si>
    <t>Supplemental Salary Adj. @ $6,000 (5610-51080)</t>
  </si>
  <si>
    <t>Bilingual Supplement @ $50 per mo. (not being used)</t>
  </si>
  <si>
    <t>LONGEVITY PAY     $260 per mo</t>
  </si>
  <si>
    <t>LONGEVITY PAY     $140 per mo</t>
  </si>
  <si>
    <t>LONGEVITY PAY     $300 per mo</t>
  </si>
  <si>
    <t>LONGEVITY PAY     $220 per mo</t>
  </si>
  <si>
    <t>LONGEVITY PAY     $80 per mo</t>
  </si>
  <si>
    <t xml:space="preserve">LONGEVITY PAY     $320 per mo. </t>
  </si>
  <si>
    <t xml:space="preserve">LONGEVITY PAY     $80 per mo. </t>
  </si>
  <si>
    <t xml:space="preserve">LONGEVITY PAY     $100 per mo. </t>
  </si>
  <si>
    <t>LONGEVITY PAY   $220 per mo</t>
  </si>
  <si>
    <t>LONGEVITY PAY   $200 per mo.</t>
  </si>
  <si>
    <t>LONGEVITY PAY    $240 per mo.</t>
  </si>
  <si>
    <t>Bilingual Supplement @ $50 per mo.  not being used</t>
  </si>
  <si>
    <t>PERSONNEL ASSISTANT/PAYROLL ADMINISTRATOR</t>
  </si>
  <si>
    <t>HR GENERALIST/BENEFITS COORDINATOR</t>
  </si>
  <si>
    <t xml:space="preserve">CERTIFICATION PAY $75 </t>
  </si>
  <si>
    <t xml:space="preserve">EMERGENCY MANAGEMENT PLANNER (CRI) </t>
  </si>
  <si>
    <t>Paid from Fund 8400</t>
  </si>
  <si>
    <t>F13-015</t>
  </si>
  <si>
    <t>F12-017</t>
  </si>
  <si>
    <t xml:space="preserve">                                                                               FY 2020</t>
  </si>
  <si>
    <t>FY 2020 BUDGETED SALARY</t>
  </si>
  <si>
    <t>F08-005</t>
  </si>
  <si>
    <t>reimbursed to the County by the Commissary Fund monthly</t>
  </si>
  <si>
    <t>SOMERVELL PAYS $5,744</t>
  </si>
  <si>
    <t xml:space="preserve">CERTIFICATION PAY @ $75 mo </t>
  </si>
  <si>
    <t>BILINGUAL SUPPLEMENT                 $50 per mo.  (7/1/19)</t>
  </si>
  <si>
    <t>D03-056</t>
  </si>
  <si>
    <t>D03-055</t>
  </si>
  <si>
    <t>SHERIFF-COMMISSARY</t>
  </si>
  <si>
    <t>0100-5615</t>
  </si>
  <si>
    <t>LONGEVITY PAY     $280 per mo</t>
  </si>
  <si>
    <t>LONGEVITY PAY     $320 per mo</t>
  </si>
  <si>
    <t>LONGEVITY PAY     $100 per mo</t>
  </si>
  <si>
    <t>LONGEVITY PAY     $160 per mo</t>
  </si>
  <si>
    <t xml:space="preserve">LONGEVITY PAY     $360 per mo. </t>
  </si>
  <si>
    <t>LONGEVITY PAY    $280 per mo.</t>
  </si>
  <si>
    <t>LONGEVITY PAY   $260 per mo</t>
  </si>
  <si>
    <t>LONGEVITY PAY   $220 per mo.</t>
  </si>
  <si>
    <t xml:space="preserve">LONGEVITY PAY     $120 per mo. </t>
  </si>
  <si>
    <t xml:space="preserve">LONGEVITY PAY     $140 per mo. </t>
  </si>
  <si>
    <t>LONGEVITY PAY   $80 per mo</t>
  </si>
  <si>
    <t>Move $3,500 from B03-014 to B03-012 CC 7/29/19</t>
  </si>
  <si>
    <t>CC 7/29/19 Move $1,942 from F03-402 to F02-056 New Clerk III</t>
  </si>
  <si>
    <t xml:space="preserve">CC 7/29/19 Requested to defund position and increase Salareis of Clerks </t>
  </si>
  <si>
    <t>H01-012</t>
  </si>
  <si>
    <t>C04-001</t>
  </si>
  <si>
    <t>CLERK I - NEW POSITION TO BEGIN 4-1-19</t>
  </si>
  <si>
    <t>F01-055</t>
  </si>
  <si>
    <t>F02-101</t>
  </si>
  <si>
    <t>F01-100</t>
  </si>
  <si>
    <t xml:space="preserve">CUSTODIAL WORKER - NEW POSITION </t>
  </si>
  <si>
    <t>H01-013</t>
  </si>
  <si>
    <t>DEPUTY TRANSPORT - NEW POSITION</t>
  </si>
  <si>
    <t>D03-057</t>
  </si>
  <si>
    <t>F02-102</t>
  </si>
  <si>
    <t>GIS TECHNICIAN</t>
  </si>
  <si>
    <t>ENTERPRISE SYSTEM MANAGER</t>
  </si>
  <si>
    <t xml:space="preserve">COURT CLERK II   </t>
  </si>
  <si>
    <t xml:space="preserve">Commissary Clerk </t>
  </si>
  <si>
    <t>COUNTY ENGINEER NEW POSITION</t>
  </si>
  <si>
    <t>0100-6650 PART TIME @ 20 HRS/WK @ $15.00</t>
  </si>
  <si>
    <t>DEPUTY - ASAP CLEBURNE</t>
  </si>
  <si>
    <t>D03-058</t>
  </si>
  <si>
    <t>D03-059</t>
  </si>
  <si>
    <t>D03-061</t>
  </si>
  <si>
    <t>D03-060</t>
  </si>
  <si>
    <t>D03-062</t>
  </si>
  <si>
    <t>D03-063</t>
  </si>
  <si>
    <t>D03-064</t>
  </si>
  <si>
    <t>D03-065</t>
  </si>
  <si>
    <t>D03-066</t>
  </si>
  <si>
    <t>D03-067</t>
  </si>
  <si>
    <t>D03-068</t>
  </si>
  <si>
    <t>D03-069</t>
  </si>
  <si>
    <t>Deputy (New Position for CPS Court)</t>
  </si>
  <si>
    <t>FY 2019 Budgeted Salaries</t>
  </si>
  <si>
    <t>I01-001</t>
  </si>
  <si>
    <t>PART TIME/TEMP BUDGET $36,050</t>
  </si>
  <si>
    <t>PART TIME COURT REPORTER @ $45.46</t>
  </si>
  <si>
    <t>Total Part Time Budget   $45,340</t>
  </si>
  <si>
    <t>PART-TIME @ 29 Hrs/wk @ $30.07</t>
  </si>
  <si>
    <t>Total Part Time Budget   $107,492</t>
  </si>
  <si>
    <t>PART TIME @ 20 Hrs/wk @ $16.18</t>
  </si>
  <si>
    <t>PART TIME @ 29 Hrs/wk @ $12.78</t>
  </si>
  <si>
    <t>PART TIME @ 29 Hrs/wk @ $21.92</t>
  </si>
  <si>
    <t>PART TIME @ 29 Hrs/wk @ $12.70</t>
  </si>
  <si>
    <t>PART TIME @ 29 Hrs/wk @ $12.72</t>
  </si>
  <si>
    <t>TEMPORARY  @ $10.82</t>
  </si>
  <si>
    <t>PART TIME     @ $13.91</t>
  </si>
  <si>
    <t>Total Part Time Budget   $34,278</t>
  </si>
  <si>
    <t>TRAVEL @ $346.42 pp</t>
  </si>
  <si>
    <t>TRAVEL @ $396.42 pp</t>
  </si>
  <si>
    <t>Total Part Time Budget   $35,762</t>
  </si>
  <si>
    <t>PART TIME @ 29 Hrs/wk @ $13.37</t>
  </si>
  <si>
    <t>Total Temporary Budget   $46,350</t>
  </si>
  <si>
    <t>TEMPORARY @ $10.30</t>
  </si>
  <si>
    <t>Total Temporary Budget   $20,600</t>
  </si>
  <si>
    <t>TEMPORARY @ $11.85</t>
  </si>
  <si>
    <t>TEMPORARY @ $12.36</t>
  </si>
  <si>
    <t>P01-002 PART TIME @ $12.36/HR</t>
  </si>
  <si>
    <t xml:space="preserve">P01-003 PART TIME @ $12.36/HR </t>
  </si>
  <si>
    <t xml:space="preserve">P01-035 PART TIME @ $59.74/HR @ 20 HR </t>
  </si>
  <si>
    <t>Total Part Time Budget  $40,612</t>
  </si>
  <si>
    <t>PART TIME @ 28 Hrs/wk @ $14.50</t>
  </si>
  <si>
    <t>PART TIME @ 28 Hrs/wk @ $13.39</t>
  </si>
  <si>
    <t>Total Part Time Budget   $33,784</t>
  </si>
  <si>
    <t>PART-TIME @ 29 Hrs/wk @ $12.36</t>
  </si>
  <si>
    <t>PART-TIME @ 24 Hr/wk. @ $13.39</t>
  </si>
  <si>
    <t>Total Part Time Budget   $33,463</t>
  </si>
  <si>
    <t>Part Time @ $25.51</t>
  </si>
  <si>
    <t xml:space="preserve">CERTIFICATION PAY $75 mo </t>
  </si>
  <si>
    <t xml:space="preserve">CERTIFICATION PAY $75 mo  </t>
  </si>
  <si>
    <t xml:space="preserve">Dispatcher  </t>
  </si>
  <si>
    <t xml:space="preserve">Clerk II </t>
  </si>
  <si>
    <t>Supplemental Salary Adj. @ $6,000 (5615-51080)</t>
  </si>
  <si>
    <t xml:space="preserve">EXTENSION OFFICE </t>
  </si>
  <si>
    <t>TRAVEL @ $2,800 yr</t>
  </si>
  <si>
    <t>TRAVEL @ $2,000 yr</t>
  </si>
  <si>
    <r>
      <t>Deputy</t>
    </r>
    <r>
      <rPr>
        <b/>
        <sz val="12"/>
        <color rgb="FFFF0000"/>
        <rFont val="Times New Roman"/>
        <family val="1"/>
      </rPr>
      <t xml:space="preserve"> </t>
    </r>
  </si>
  <si>
    <t>Total Temporary Budget   $41,200</t>
  </si>
  <si>
    <t>PART TIME @ $16.68</t>
  </si>
  <si>
    <t>TEMPORARY @ $13.91</t>
  </si>
  <si>
    <t>P01-002 @ $24.72/HR @29 HR</t>
  </si>
  <si>
    <t>TOTAL PART TIME BUDGET $37,278</t>
  </si>
  <si>
    <t>TOTAL PART TIME BUDGET $62,130</t>
  </si>
  <si>
    <t>0100-4068</t>
  </si>
  <si>
    <t>COUNTY ENGINEER New Position</t>
  </si>
  <si>
    <t>CASE MANAGER (JJAEP/JUV SPLIT)</t>
  </si>
  <si>
    <t>JJAEP CASE MANAGER ( JJAEP/JUV SPLIT)</t>
  </si>
  <si>
    <r>
      <t xml:space="preserve">COURT CLERK II  </t>
    </r>
    <r>
      <rPr>
        <b/>
        <sz val="10"/>
        <color rgb="FFFF0000"/>
        <rFont val="Times New Roman"/>
        <family val="1"/>
      </rPr>
      <t xml:space="preserve"> </t>
    </r>
  </si>
  <si>
    <r>
      <t>Deputy</t>
    </r>
    <r>
      <rPr>
        <b/>
        <sz val="10"/>
        <color rgb="FFFF0000"/>
        <rFont val="Times New Roman"/>
        <family val="1"/>
      </rPr>
      <t xml:space="preserve"> </t>
    </r>
  </si>
  <si>
    <r>
      <t>Clerk III</t>
    </r>
    <r>
      <rPr>
        <b/>
        <sz val="10"/>
        <color rgb="FFFF0000"/>
        <rFont val="Times New Roman"/>
        <family val="1"/>
      </rPr>
      <t xml:space="preserve">  </t>
    </r>
  </si>
  <si>
    <r>
      <rPr>
        <b/>
        <sz val="10"/>
        <color theme="1"/>
        <rFont val="Times New Roman"/>
        <family val="1"/>
      </rPr>
      <t>BAIL BONDS</t>
    </r>
    <r>
      <rPr>
        <sz val="10"/>
        <color theme="1"/>
        <rFont val="Times New Roman"/>
        <family val="1"/>
      </rPr>
      <t xml:space="preserve"> </t>
    </r>
  </si>
  <si>
    <t>CLERK II New Position 9-9-19</t>
  </si>
  <si>
    <t>F02-103</t>
  </si>
  <si>
    <t>SRO CLEBURNE</t>
  </si>
  <si>
    <t>0100-6250</t>
  </si>
  <si>
    <t>Supplemental Salary Paid by Cleburne ISD $1,449</t>
  </si>
  <si>
    <t xml:space="preserve">TEMPORARY  @ $13.91 </t>
  </si>
  <si>
    <t>TEMPORARY @ $19.60</t>
  </si>
  <si>
    <t>TEMPORARY @ $11.13</t>
  </si>
  <si>
    <t>PART TIME @ $14.43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</si>
</sst>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164" formatCode="#,##0.0"/>
    <numFmt numFmtId="165" formatCode="m/d/yy;@"/>
    <numFmt numFmtId="166" formatCode="[$-409]h:mm\ AM/PM;@"/>
  </numFmts>
  <fonts count="28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C0000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sz val="10"/>
      <name val="Arial"/>
      <family val="2"/>
    </font>
    <font>
      <b/>
      <i/>
      <sz val="12"/>
      <name val="Times New Roman"/>
      <family val="1"/>
    </font>
    <font>
      <b/>
      <i/>
      <sz val="12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sz val="13"/>
      <color theme="1"/>
      <name val="Times New Roman"/>
      <family val="1"/>
    </font>
    <font>
      <sz val="13"/>
      <color theme="1"/>
      <name val="Calibri"/>
      <family val="2"/>
      <scheme val="minor"/>
    </font>
    <font>
      <b/>
      <sz val="13"/>
      <color theme="1"/>
      <name val="Times New Roman"/>
      <family val="1"/>
    </font>
    <font>
      <sz val="13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sz val="10"/>
      <name val="Times New Roman"/>
      <family val="1"/>
    </font>
    <font>
      <b/>
      <sz val="10"/>
      <color rgb="FFC00000"/>
      <name val="Times New Roman"/>
      <family val="1"/>
    </font>
    <font>
      <sz val="10"/>
      <color rgb="FFFF0000"/>
      <name val="Times New Roman"/>
      <family val="1"/>
    </font>
    <font>
      <sz val="10"/>
      <color rgb="FF9C0006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10" fillId="0" borderId="0"/>
  </cellStyleXfs>
  <cellXfs count="340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Border="1" applyAlignment="1"/>
    <xf numFmtId="0" fontId="4" fillId="0" borderId="2" xfId="0" applyFont="1" applyBorder="1" applyAlignment="1"/>
    <xf numFmtId="0" fontId="4" fillId="0" borderId="3" xfId="0" applyFont="1" applyBorder="1" applyAlignment="1"/>
    <xf numFmtId="0" fontId="4" fillId="0" borderId="4" xfId="0" applyFont="1" applyBorder="1" applyAlignment="1"/>
    <xf numFmtId="3" fontId="4" fillId="0" borderId="3" xfId="0" applyNumberFormat="1" applyFont="1" applyBorder="1" applyAlignment="1">
      <alignment horizontal="center"/>
    </xf>
    <xf numFmtId="0" fontId="4" fillId="0" borderId="5" xfId="0" applyFont="1" applyBorder="1" applyAlignme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6" xfId="0" applyFont="1" applyBorder="1" applyAlignment="1"/>
    <xf numFmtId="3" fontId="4" fillId="0" borderId="1" xfId="0" applyNumberFormat="1" applyFont="1" applyBorder="1" applyAlignment="1">
      <alignment horizontal="center"/>
    </xf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3" fontId="3" fillId="0" borderId="8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 wrapText="1"/>
    </xf>
    <xf numFmtId="3" fontId="5" fillId="0" borderId="6" xfId="0" applyNumberFormat="1" applyFont="1" applyBorder="1" applyAlignment="1">
      <alignment horizontal="center" wrapText="1"/>
    </xf>
    <xf numFmtId="3" fontId="5" fillId="0" borderId="0" xfId="0" applyNumberFormat="1" applyFont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6" fontId="5" fillId="0" borderId="0" xfId="0" applyNumberFormat="1" applyFont="1" applyAlignment="1">
      <alignment horizontal="center"/>
    </xf>
    <xf numFmtId="9" fontId="3" fillId="0" borderId="0" xfId="0" applyNumberFormat="1" applyFont="1" applyAlignment="1">
      <alignment horizontal="center"/>
    </xf>
    <xf numFmtId="0" fontId="5" fillId="0" borderId="0" xfId="0" applyFont="1"/>
    <xf numFmtId="3" fontId="3" fillId="0" borderId="0" xfId="0" applyNumberFormat="1" applyFont="1"/>
    <xf numFmtId="1" fontId="3" fillId="0" borderId="0" xfId="0" applyNumberFormat="1" applyFont="1" applyAlignment="1">
      <alignment horizontal="center"/>
    </xf>
    <xf numFmtId="0" fontId="6" fillId="4" borderId="0" xfId="0" applyFont="1" applyFill="1"/>
    <xf numFmtId="0" fontId="6" fillId="4" borderId="0" xfId="2" applyFont="1" applyFill="1"/>
    <xf numFmtId="0" fontId="6" fillId="4" borderId="0" xfId="2" applyFont="1" applyFill="1" applyAlignment="1">
      <alignment horizontal="center"/>
    </xf>
    <xf numFmtId="3" fontId="6" fillId="4" borderId="0" xfId="2" applyNumberFormat="1" applyFont="1" applyFill="1" applyAlignment="1">
      <alignment horizontal="center"/>
    </xf>
    <xf numFmtId="0" fontId="6" fillId="4" borderId="0" xfId="0" applyFont="1" applyFill="1" applyAlignment="1"/>
    <xf numFmtId="0" fontId="3" fillId="4" borderId="0" xfId="0" applyFont="1" applyFill="1"/>
    <xf numFmtId="0" fontId="3" fillId="4" borderId="0" xfId="0" applyFont="1" applyFill="1" applyAlignment="1">
      <alignment horizontal="center"/>
    </xf>
    <xf numFmtId="3" fontId="3" fillId="4" borderId="0" xfId="0" applyNumberFormat="1" applyFont="1" applyFill="1" applyAlignment="1">
      <alignment horizontal="center"/>
    </xf>
    <xf numFmtId="3" fontId="5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5" fillId="4" borderId="0" xfId="0" applyFont="1" applyFill="1"/>
    <xf numFmtId="0" fontId="3" fillId="5" borderId="0" xfId="0" applyFont="1" applyFill="1"/>
    <xf numFmtId="0" fontId="3" fillId="4" borderId="0" xfId="0" applyFont="1" applyFill="1" applyAlignment="1"/>
    <xf numFmtId="3" fontId="3" fillId="4" borderId="0" xfId="0" applyNumberFormat="1" applyFont="1" applyFill="1"/>
    <xf numFmtId="0" fontId="6" fillId="4" borderId="0" xfId="0" applyFont="1" applyFill="1" applyAlignment="1">
      <alignment horizontal="center"/>
    </xf>
    <xf numFmtId="3" fontId="6" fillId="4" borderId="0" xfId="0" applyNumberFormat="1" applyFont="1" applyFill="1" applyAlignment="1">
      <alignment horizontal="center"/>
    </xf>
    <xf numFmtId="0" fontId="6" fillId="0" borderId="0" xfId="0" applyFont="1" applyAlignment="1"/>
    <xf numFmtId="0" fontId="6" fillId="0" borderId="0" xfId="0" applyFont="1"/>
    <xf numFmtId="0" fontId="4" fillId="4" borderId="0" xfId="0" applyFont="1" applyFill="1"/>
    <xf numFmtId="0" fontId="8" fillId="0" borderId="0" xfId="0" applyFont="1"/>
    <xf numFmtId="3" fontId="9" fillId="0" borderId="0" xfId="0" applyNumberFormat="1" applyFont="1" applyAlignment="1">
      <alignment horizontal="center"/>
    </xf>
    <xf numFmtId="3" fontId="3" fillId="5" borderId="0" xfId="0" applyNumberFormat="1" applyFont="1" applyFill="1" applyAlignment="1">
      <alignment horizontal="center"/>
    </xf>
    <xf numFmtId="3" fontId="3" fillId="5" borderId="0" xfId="0" applyNumberFormat="1" applyFont="1" applyFill="1"/>
    <xf numFmtId="0" fontId="3" fillId="5" borderId="0" xfId="0" applyFont="1" applyFill="1" applyAlignment="1"/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/>
    <xf numFmtId="0" fontId="3" fillId="6" borderId="0" xfId="0" applyFont="1" applyFill="1"/>
    <xf numFmtId="3" fontId="3" fillId="6" borderId="0" xfId="0" applyNumberFormat="1" applyFont="1" applyFill="1" applyAlignment="1">
      <alignment horizontal="center"/>
    </xf>
    <xf numFmtId="0" fontId="3" fillId="6" borderId="0" xfId="0" applyFont="1" applyFill="1" applyAlignment="1"/>
    <xf numFmtId="0" fontId="9" fillId="0" borderId="0" xfId="0" applyFont="1"/>
    <xf numFmtId="0" fontId="9" fillId="4" borderId="0" xfId="0" applyFont="1" applyFill="1" applyAlignment="1">
      <alignment horizontal="center"/>
    </xf>
    <xf numFmtId="0" fontId="6" fillId="4" borderId="0" xfId="0" applyFont="1" applyFill="1" applyAlignment="1">
      <alignment vertical="center"/>
    </xf>
    <xf numFmtId="3" fontId="5" fillId="4" borderId="0" xfId="0" applyNumberFormat="1" applyFont="1" applyFill="1" applyAlignment="1">
      <alignment horizontal="center"/>
    </xf>
    <xf numFmtId="3" fontId="6" fillId="0" borderId="0" xfId="0" applyNumberFormat="1" applyFont="1" applyAlignment="1">
      <alignment horizontal="center"/>
    </xf>
    <xf numFmtId="0" fontId="5" fillId="5" borderId="0" xfId="0" applyFont="1" applyFill="1" applyAlignment="1"/>
    <xf numFmtId="0" fontId="4" fillId="4" borderId="0" xfId="0" applyFont="1" applyFill="1" applyAlignment="1">
      <alignment horizontal="center"/>
    </xf>
    <xf numFmtId="0" fontId="6" fillId="4" borderId="0" xfId="2" applyNumberFormat="1" applyFont="1" applyFill="1" applyAlignment="1">
      <alignment horizontal="center"/>
    </xf>
    <xf numFmtId="0" fontId="3" fillId="0" borderId="0" xfId="0" applyFont="1" applyAlignment="1">
      <alignment vertical="center"/>
    </xf>
    <xf numFmtId="0" fontId="6" fillId="0" borderId="0" xfId="3" applyNumberFormat="1" applyFont="1" applyAlignment="1">
      <alignment horizontal="center"/>
    </xf>
    <xf numFmtId="0" fontId="6" fillId="4" borderId="0" xfId="1" applyFont="1" applyFill="1"/>
    <xf numFmtId="0" fontId="6" fillId="4" borderId="0" xfId="1" applyNumberFormat="1" applyFont="1" applyFill="1" applyAlignment="1">
      <alignment horizontal="center"/>
    </xf>
    <xf numFmtId="0" fontId="6" fillId="4" borderId="0" xfId="1" applyFont="1" applyFill="1" applyAlignment="1">
      <alignment horizontal="center"/>
    </xf>
    <xf numFmtId="0" fontId="6" fillId="4" borderId="0" xfId="3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6" fillId="4" borderId="0" xfId="3" applyFont="1" applyFill="1" applyAlignment="1">
      <alignment horizontal="center"/>
    </xf>
    <xf numFmtId="0" fontId="3" fillId="4" borderId="0" xfId="0" applyFont="1" applyFill="1" applyAlignment="1">
      <alignment vertical="center"/>
    </xf>
    <xf numFmtId="1" fontId="3" fillId="4" borderId="0" xfId="0" applyNumberFormat="1" applyFont="1" applyFill="1" applyAlignment="1">
      <alignment horizontal="center"/>
    </xf>
    <xf numFmtId="0" fontId="6" fillId="0" borderId="0" xfId="3" applyFont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3" fontId="3" fillId="4" borderId="0" xfId="0" applyNumberFormat="1" applyFont="1" applyFill="1" applyAlignment="1"/>
    <xf numFmtId="1" fontId="7" fillId="4" borderId="0" xfId="0" applyNumberFormat="1" applyFont="1" applyFill="1" applyAlignment="1">
      <alignment horizontal="center"/>
    </xf>
    <xf numFmtId="0" fontId="6" fillId="0" borderId="0" xfId="3" applyNumberFormat="1" applyFont="1" applyFill="1" applyAlignment="1">
      <alignment horizontal="center"/>
    </xf>
    <xf numFmtId="0" fontId="3" fillId="0" borderId="0" xfId="0" applyNumberFormat="1" applyFont="1" applyAlignment="1">
      <alignment horizontal="center" wrapText="1"/>
    </xf>
    <xf numFmtId="0" fontId="3" fillId="0" borderId="0" xfId="0" applyNumberFormat="1" applyFont="1" applyFill="1" applyAlignment="1">
      <alignment horizontal="center" wrapText="1"/>
    </xf>
    <xf numFmtId="0" fontId="6" fillId="0" borderId="0" xfId="3" applyFont="1" applyFill="1" applyAlignment="1">
      <alignment horizontal="center"/>
    </xf>
    <xf numFmtId="0" fontId="3" fillId="0" borderId="0" xfId="0" applyFont="1" applyFill="1"/>
    <xf numFmtId="0" fontId="6" fillId="0" borderId="0" xfId="2" applyFont="1" applyFill="1"/>
    <xf numFmtId="3" fontId="3" fillId="0" borderId="0" xfId="0" applyNumberFormat="1" applyFont="1" applyFill="1" applyAlignment="1">
      <alignment horizontal="center"/>
    </xf>
    <xf numFmtId="0" fontId="3" fillId="0" borderId="0" xfId="0" applyFont="1" applyFill="1" applyAlignment="1"/>
    <xf numFmtId="0" fontId="4" fillId="4" borderId="0" xfId="2" applyFont="1" applyFill="1"/>
    <xf numFmtId="9" fontId="0" fillId="4" borderId="0" xfId="0" applyNumberFormat="1" applyFill="1"/>
    <xf numFmtId="0" fontId="5" fillId="4" borderId="0" xfId="0" applyFont="1" applyFill="1" applyAlignment="1"/>
    <xf numFmtId="0" fontId="0" fillId="4" borderId="0" xfId="0" applyFill="1"/>
    <xf numFmtId="3" fontId="0" fillId="4" borderId="0" xfId="0" applyNumberFormat="1" applyFill="1"/>
    <xf numFmtId="0" fontId="5" fillId="0" borderId="0" xfId="0" applyFont="1" applyAlignment="1"/>
    <xf numFmtId="0" fontId="5" fillId="0" borderId="0" xfId="0" applyNumberFormat="1" applyFont="1" applyFill="1" applyAlignment="1">
      <alignment horizontal="center" wrapText="1"/>
    </xf>
    <xf numFmtId="3" fontId="11" fillId="4" borderId="0" xfId="0" applyNumberFormat="1" applyFont="1" applyFill="1" applyAlignment="1">
      <alignment horizontal="center"/>
    </xf>
    <xf numFmtId="3" fontId="12" fillId="4" borderId="0" xfId="0" applyNumberFormat="1" applyFont="1" applyFill="1" applyAlignment="1">
      <alignment horizontal="center"/>
    </xf>
    <xf numFmtId="0" fontId="4" fillId="0" borderId="0" xfId="3" applyFont="1" applyAlignment="1">
      <alignment horizontal="center"/>
    </xf>
    <xf numFmtId="3" fontId="8" fillId="4" borderId="0" xfId="0" applyNumberFormat="1" applyFont="1" applyFill="1" applyAlignment="1">
      <alignment horizontal="left"/>
    </xf>
    <xf numFmtId="0" fontId="4" fillId="4" borderId="0" xfId="2" applyFont="1" applyFill="1" applyAlignment="1">
      <alignment horizontal="center"/>
    </xf>
    <xf numFmtId="3" fontId="4" fillId="4" borderId="0" xfId="2" applyNumberFormat="1" applyFont="1" applyFill="1" applyAlignment="1">
      <alignment horizontal="center"/>
    </xf>
    <xf numFmtId="0" fontId="4" fillId="0" borderId="0" xfId="3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8" fillId="4" borderId="0" xfId="0" applyFont="1" applyFill="1" applyAlignment="1"/>
    <xf numFmtId="0" fontId="3" fillId="0" borderId="0" xfId="0" applyNumberFormat="1" applyFont="1" applyAlignment="1">
      <alignment horizontal="left" wrapText="1"/>
    </xf>
    <xf numFmtId="0" fontId="3" fillId="0" borderId="0" xfId="0" applyFont="1" applyAlignment="1">
      <alignment horizontal="left"/>
    </xf>
    <xf numFmtId="0" fontId="6" fillId="4" borderId="0" xfId="2" applyFont="1" applyFill="1" applyAlignment="1"/>
    <xf numFmtId="3" fontId="6" fillId="4" borderId="0" xfId="2" applyNumberFormat="1" applyFont="1" applyFill="1"/>
    <xf numFmtId="3" fontId="6" fillId="4" borderId="0" xfId="1" applyNumberFormat="1" applyFont="1" applyFill="1" applyAlignment="1">
      <alignment horizontal="center"/>
    </xf>
    <xf numFmtId="0" fontId="4" fillId="0" borderId="0" xfId="3" applyNumberFormat="1" applyFont="1" applyFill="1" applyAlignment="1">
      <alignment horizontal="center"/>
    </xf>
    <xf numFmtId="0" fontId="3" fillId="4" borderId="0" xfId="0" applyNumberFormat="1" applyFont="1" applyFill="1" applyAlignment="1">
      <alignment horizontal="center" wrapText="1"/>
    </xf>
    <xf numFmtId="0" fontId="5" fillId="4" borderId="0" xfId="0" applyNumberFormat="1" applyFont="1" applyFill="1" applyAlignment="1">
      <alignment horizontal="center" wrapText="1"/>
    </xf>
    <xf numFmtId="0" fontId="5" fillId="4" borderId="0" xfId="0" applyFont="1" applyFill="1" applyAlignment="1">
      <alignment horizontal="center"/>
    </xf>
    <xf numFmtId="3" fontId="5" fillId="5" borderId="0" xfId="0" applyNumberFormat="1" applyFont="1" applyFill="1" applyAlignment="1">
      <alignment horizontal="center"/>
    </xf>
    <xf numFmtId="0" fontId="6" fillId="4" borderId="0" xfId="2" applyFont="1" applyFill="1" applyAlignment="1">
      <alignment wrapText="1"/>
    </xf>
    <xf numFmtId="0" fontId="3" fillId="4" borderId="0" xfId="0" applyFont="1" applyFill="1" applyAlignment="1">
      <alignment vertical="top"/>
    </xf>
    <xf numFmtId="0" fontId="3" fillId="4" borderId="0" xfId="0" applyNumberFormat="1" applyFont="1" applyFill="1" applyAlignment="1">
      <alignment horizontal="center" vertical="top" wrapText="1"/>
    </xf>
    <xf numFmtId="0" fontId="3" fillId="4" borderId="0" xfId="0" applyFont="1" applyFill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3" fontId="3" fillId="4" borderId="0" xfId="0" applyNumberFormat="1" applyFont="1" applyFill="1" applyAlignment="1">
      <alignment horizontal="center" vertical="top"/>
    </xf>
    <xf numFmtId="0" fontId="6" fillId="4" borderId="0" xfId="3" applyFont="1" applyFill="1" applyAlignment="1">
      <alignment horizontal="center" vertical="top"/>
    </xf>
    <xf numFmtId="0" fontId="6" fillId="4" borderId="0" xfId="2" applyFont="1" applyFill="1" applyAlignment="1">
      <alignment horizontal="left"/>
    </xf>
    <xf numFmtId="0" fontId="9" fillId="0" borderId="0" xfId="0" applyFont="1" applyAlignment="1">
      <alignment horizontal="center"/>
    </xf>
    <xf numFmtId="0" fontId="8" fillId="0" borderId="0" xfId="0" applyFont="1" applyFill="1"/>
    <xf numFmtId="4" fontId="5" fillId="4" borderId="0" xfId="0" applyNumberFormat="1" applyFont="1" applyFill="1"/>
    <xf numFmtId="4" fontId="3" fillId="4" borderId="0" xfId="0" applyNumberFormat="1" applyFont="1" applyFill="1"/>
    <xf numFmtId="3" fontId="4" fillId="0" borderId="4" xfId="0" applyNumberFormat="1" applyFont="1" applyBorder="1" applyAlignment="1"/>
    <xf numFmtId="3" fontId="4" fillId="0" borderId="6" xfId="0" applyNumberFormat="1" applyFont="1" applyBorder="1" applyAlignment="1"/>
    <xf numFmtId="3" fontId="6" fillId="0" borderId="0" xfId="0" applyNumberFormat="1" applyFont="1"/>
    <xf numFmtId="3" fontId="5" fillId="0" borderId="0" xfId="0" applyNumberFormat="1" applyFont="1" applyAlignment="1">
      <alignment wrapText="1"/>
    </xf>
    <xf numFmtId="3" fontId="5" fillId="0" borderId="0" xfId="0" applyNumberFormat="1" applyFont="1"/>
    <xf numFmtId="3" fontId="8" fillId="4" borderId="0" xfId="0" applyNumberFormat="1" applyFont="1" applyFill="1" applyAlignment="1">
      <alignment horizontal="center"/>
    </xf>
    <xf numFmtId="0" fontId="7" fillId="4" borderId="0" xfId="0" applyFont="1" applyFill="1"/>
    <xf numFmtId="0" fontId="4" fillId="5" borderId="0" xfId="0" applyFont="1" applyFill="1"/>
    <xf numFmtId="0" fontId="6" fillId="5" borderId="0" xfId="0" applyFont="1" applyFill="1" applyAlignment="1">
      <alignment horizontal="center"/>
    </xf>
    <xf numFmtId="1" fontId="7" fillId="5" borderId="0" xfId="0" applyNumberFormat="1" applyFont="1" applyFill="1" applyAlignment="1">
      <alignment horizontal="center"/>
    </xf>
    <xf numFmtId="0" fontId="4" fillId="4" borderId="0" xfId="3" applyNumberFormat="1" applyFont="1" applyFill="1" applyAlignment="1">
      <alignment horizontal="center"/>
    </xf>
    <xf numFmtId="3" fontId="0" fillId="0" borderId="0" xfId="0" applyNumberFormat="1"/>
    <xf numFmtId="3" fontId="5" fillId="4" borderId="0" xfId="0" applyNumberFormat="1" applyFont="1" applyFill="1"/>
    <xf numFmtId="4" fontId="3" fillId="0" borderId="0" xfId="0" applyNumberFormat="1" applyFont="1"/>
    <xf numFmtId="0" fontId="15" fillId="0" borderId="0" xfId="0" applyFont="1"/>
    <xf numFmtId="0" fontId="16" fillId="0" borderId="0" xfId="0" applyFont="1"/>
    <xf numFmtId="3" fontId="16" fillId="0" borderId="0" xfId="0" applyNumberFormat="1" applyFont="1" applyAlignment="1">
      <alignment horizontal="center"/>
    </xf>
    <xf numFmtId="3" fontId="16" fillId="0" borderId="0" xfId="0" applyNumberFormat="1" applyFont="1"/>
    <xf numFmtId="0" fontId="17" fillId="0" borderId="0" xfId="0" applyFont="1"/>
    <xf numFmtId="3" fontId="17" fillId="0" borderId="0" xfId="0" applyNumberFormat="1" applyFont="1"/>
    <xf numFmtId="0" fontId="18" fillId="0" borderId="0" xfId="0" applyFont="1"/>
    <xf numFmtId="0" fontId="16" fillId="4" borderId="0" xfId="0" applyFont="1" applyFill="1"/>
    <xf numFmtId="3" fontId="16" fillId="4" borderId="0" xfId="0" applyNumberFormat="1" applyFont="1" applyFill="1" applyAlignment="1">
      <alignment horizontal="center"/>
    </xf>
    <xf numFmtId="3" fontId="18" fillId="0" borderId="0" xfId="0" applyNumberFormat="1" applyFont="1" applyAlignment="1">
      <alignment horizontal="center"/>
    </xf>
    <xf numFmtId="3" fontId="16" fillId="4" borderId="0" xfId="0" applyNumberFormat="1" applyFont="1" applyFill="1"/>
    <xf numFmtId="3" fontId="19" fillId="4" borderId="0" xfId="0" applyNumberFormat="1" applyFont="1" applyFill="1" applyAlignment="1">
      <alignment horizontal="center"/>
    </xf>
    <xf numFmtId="0" fontId="17" fillId="4" borderId="0" xfId="0" applyFont="1" applyFill="1"/>
    <xf numFmtId="3" fontId="17" fillId="4" borderId="0" xfId="0" applyNumberFormat="1" applyFont="1" applyFill="1"/>
    <xf numFmtId="3" fontId="19" fillId="4" borderId="0" xfId="0" applyNumberFormat="1" applyFont="1" applyFill="1"/>
    <xf numFmtId="3" fontId="16" fillId="4" borderId="0" xfId="0" applyNumberFormat="1" applyFont="1" applyFill="1" applyAlignment="1">
      <alignment horizontal="center" vertical="center"/>
    </xf>
    <xf numFmtId="4" fontId="3" fillId="0" borderId="0" xfId="0" applyNumberFormat="1" applyFont="1" applyAlignment="1">
      <alignment horizontal="center"/>
    </xf>
    <xf numFmtId="1" fontId="3" fillId="5" borderId="0" xfId="0" applyNumberFormat="1" applyFont="1" applyFill="1" applyAlignment="1">
      <alignment horizontal="center"/>
    </xf>
    <xf numFmtId="0" fontId="15" fillId="4" borderId="0" xfId="0" applyFont="1" applyFill="1"/>
    <xf numFmtId="3" fontId="6" fillId="4" borderId="0" xfId="0" applyNumberFormat="1" applyFont="1" applyFill="1"/>
    <xf numFmtId="3" fontId="3" fillId="4" borderId="0" xfId="0" applyNumberFormat="1" applyFont="1" applyFill="1" applyAlignment="1">
      <alignment horizontal="center" vertical="center"/>
    </xf>
    <xf numFmtId="0" fontId="20" fillId="0" borderId="0" xfId="0" applyFont="1"/>
    <xf numFmtId="0" fontId="20" fillId="0" borderId="0" xfId="0" applyFont="1" applyAlignment="1"/>
    <xf numFmtId="0" fontId="20" fillId="0" borderId="0" xfId="0" applyFont="1" applyAlignment="1">
      <alignment horizontal="center"/>
    </xf>
    <xf numFmtId="3" fontId="20" fillId="0" borderId="0" xfId="0" applyNumberFormat="1" applyFont="1" applyAlignment="1">
      <alignment horizontal="center"/>
    </xf>
    <xf numFmtId="3" fontId="20" fillId="0" borderId="0" xfId="0" applyNumberFormat="1" applyFont="1"/>
    <xf numFmtId="4" fontId="20" fillId="0" borderId="0" xfId="0" applyNumberFormat="1" applyFont="1"/>
    <xf numFmtId="3" fontId="20" fillId="0" borderId="0" xfId="0" applyNumberFormat="1" applyFont="1" applyBorder="1" applyAlignment="1">
      <alignment horizontal="center"/>
    </xf>
    <xf numFmtId="0" fontId="20" fillId="0" borderId="0" xfId="0" applyFont="1" applyBorder="1"/>
    <xf numFmtId="0" fontId="21" fillId="0" borderId="0" xfId="0" applyFont="1" applyBorder="1" applyAlignment="1"/>
    <xf numFmtId="0" fontId="21" fillId="0" borderId="10" xfId="0" applyFont="1" applyBorder="1" applyAlignment="1"/>
    <xf numFmtId="0" fontId="21" fillId="0" borderId="3" xfId="0" applyFont="1" applyBorder="1" applyAlignment="1"/>
    <xf numFmtId="0" fontId="21" fillId="0" borderId="4" xfId="0" applyFont="1" applyBorder="1" applyAlignment="1"/>
    <xf numFmtId="3" fontId="21" fillId="0" borderId="3" xfId="0" applyNumberFormat="1" applyFont="1" applyBorder="1" applyAlignment="1">
      <alignment horizontal="center"/>
    </xf>
    <xf numFmtId="0" fontId="20" fillId="0" borderId="3" xfId="0" applyFont="1" applyBorder="1"/>
    <xf numFmtId="0" fontId="20" fillId="0" borderId="3" xfId="0" applyFont="1" applyBorder="1" applyAlignment="1"/>
    <xf numFmtId="0" fontId="20" fillId="0" borderId="3" xfId="0" applyFont="1" applyBorder="1" applyAlignment="1">
      <alignment horizontal="center"/>
    </xf>
    <xf numFmtId="3" fontId="21" fillId="0" borderId="11" xfId="0" applyNumberFormat="1" applyFont="1" applyBorder="1" applyAlignment="1"/>
    <xf numFmtId="3" fontId="21" fillId="0" borderId="0" xfId="0" applyNumberFormat="1" applyFont="1" applyBorder="1" applyAlignment="1"/>
    <xf numFmtId="0" fontId="21" fillId="0" borderId="12" xfId="0" applyFont="1" applyBorder="1" applyAlignment="1"/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/>
    <xf numFmtId="0" fontId="21" fillId="0" borderId="6" xfId="0" applyFont="1" applyBorder="1" applyAlignment="1"/>
    <xf numFmtId="3" fontId="21" fillId="0" borderId="1" xfId="0" applyNumberFormat="1" applyFont="1" applyBorder="1" applyAlignment="1">
      <alignment horizontal="center"/>
    </xf>
    <xf numFmtId="0" fontId="20" fillId="0" borderId="0" xfId="0" applyFont="1" applyBorder="1" applyAlignment="1"/>
    <xf numFmtId="0" fontId="20" fillId="0" borderId="0" xfId="0" applyFont="1" applyBorder="1" applyAlignment="1">
      <alignment horizontal="center"/>
    </xf>
    <xf numFmtId="3" fontId="21" fillId="0" borderId="13" xfId="0" applyNumberFormat="1" applyFont="1" applyBorder="1" applyAlignment="1"/>
    <xf numFmtId="0" fontId="20" fillId="0" borderId="14" xfId="0" applyFont="1" applyBorder="1"/>
    <xf numFmtId="0" fontId="20" fillId="0" borderId="7" xfId="0" applyFont="1" applyBorder="1"/>
    <xf numFmtId="0" fontId="20" fillId="0" borderId="7" xfId="0" applyFont="1" applyBorder="1" applyAlignment="1">
      <alignment horizontal="center"/>
    </xf>
    <xf numFmtId="3" fontId="20" fillId="0" borderId="8" xfId="0" applyNumberFormat="1" applyFont="1" applyBorder="1" applyAlignment="1">
      <alignment horizontal="center"/>
    </xf>
    <xf numFmtId="3" fontId="20" fillId="0" borderId="4" xfId="0" applyNumberFormat="1" applyFont="1" applyBorder="1" applyAlignment="1">
      <alignment horizontal="center"/>
    </xf>
    <xf numFmtId="3" fontId="20" fillId="0" borderId="16" xfId="0" applyNumberFormat="1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2" fillId="0" borderId="9" xfId="0" applyFont="1" applyBorder="1" applyAlignment="1">
      <alignment horizontal="center" wrapText="1"/>
    </xf>
    <xf numFmtId="3" fontId="22" fillId="0" borderId="6" xfId="0" applyNumberFormat="1" applyFont="1" applyBorder="1" applyAlignment="1">
      <alignment horizontal="center" wrapText="1"/>
    </xf>
    <xf numFmtId="3" fontId="22" fillId="0" borderId="1" xfId="0" applyNumberFormat="1" applyFont="1" applyBorder="1" applyAlignment="1">
      <alignment horizontal="center" wrapText="1"/>
    </xf>
    <xf numFmtId="0" fontId="20" fillId="0" borderId="1" xfId="0" applyFont="1" applyBorder="1"/>
    <xf numFmtId="0" fontId="22" fillId="0" borderId="1" xfId="0" applyFont="1" applyBorder="1" applyAlignment="1">
      <alignment horizontal="center" vertical="center"/>
    </xf>
    <xf numFmtId="3" fontId="22" fillId="0" borderId="17" xfId="0" applyNumberFormat="1" applyFont="1" applyBorder="1" applyAlignment="1">
      <alignment horizontal="center" wrapText="1"/>
    </xf>
    <xf numFmtId="3" fontId="22" fillId="0" borderId="17" xfId="0" applyNumberFormat="1" applyFont="1" applyBorder="1" applyAlignment="1">
      <alignment horizontal="center" vertical="center" wrapText="1"/>
    </xf>
    <xf numFmtId="3" fontId="22" fillId="0" borderId="0" xfId="0" applyNumberFormat="1" applyFont="1" applyBorder="1" applyAlignment="1">
      <alignment horizontal="center" wrapText="1"/>
    </xf>
    <xf numFmtId="0" fontId="22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165" fontId="23" fillId="0" borderId="0" xfId="0" applyNumberFormat="1" applyFont="1" applyBorder="1" applyAlignment="1">
      <alignment horizontal="center" wrapText="1"/>
    </xf>
    <xf numFmtId="166" fontId="23" fillId="0" borderId="0" xfId="0" applyNumberFormat="1" applyFont="1" applyBorder="1" applyAlignment="1">
      <alignment horizontal="left"/>
    </xf>
    <xf numFmtId="6" fontId="22" fillId="0" borderId="0" xfId="0" applyNumberFormat="1" applyFont="1" applyAlignment="1">
      <alignment horizontal="center"/>
    </xf>
    <xf numFmtId="9" fontId="20" fillId="0" borderId="0" xfId="0" applyNumberFormat="1" applyFont="1" applyAlignment="1">
      <alignment horizontal="center"/>
    </xf>
    <xf numFmtId="0" fontId="22" fillId="0" borderId="0" xfId="0" applyFont="1"/>
    <xf numFmtId="1" fontId="20" fillId="0" borderId="0" xfId="0" applyNumberFormat="1" applyFont="1" applyAlignment="1">
      <alignment horizontal="center"/>
    </xf>
    <xf numFmtId="0" fontId="24" fillId="4" borderId="0" xfId="0" applyFont="1" applyFill="1"/>
    <xf numFmtId="0" fontId="24" fillId="4" borderId="0" xfId="2" applyFont="1" applyFill="1"/>
    <xf numFmtId="0" fontId="24" fillId="4" borderId="0" xfId="2" applyFont="1" applyFill="1" applyAlignment="1">
      <alignment horizontal="center"/>
    </xf>
    <xf numFmtId="3" fontId="24" fillId="4" borderId="0" xfId="2" applyNumberFormat="1" applyFont="1" applyFill="1" applyAlignment="1">
      <alignment horizontal="center"/>
    </xf>
    <xf numFmtId="0" fontId="24" fillId="4" borderId="0" xfId="0" applyFont="1" applyFill="1" applyAlignment="1"/>
    <xf numFmtId="0" fontId="20" fillId="4" borderId="0" xfId="0" applyFont="1" applyFill="1"/>
    <xf numFmtId="0" fontId="20" fillId="4" borderId="0" xfId="0" applyFont="1" applyFill="1" applyAlignment="1">
      <alignment horizontal="center"/>
    </xf>
    <xf numFmtId="3" fontId="20" fillId="4" borderId="0" xfId="0" applyNumberFormat="1" applyFont="1" applyFill="1" applyAlignment="1">
      <alignment horizontal="center"/>
    </xf>
    <xf numFmtId="3" fontId="22" fillId="0" borderId="0" xfId="0" applyNumberFormat="1" applyFont="1" applyAlignment="1">
      <alignment horizontal="center"/>
    </xf>
    <xf numFmtId="1" fontId="25" fillId="0" borderId="0" xfId="0" applyNumberFormat="1" applyFont="1" applyAlignment="1">
      <alignment horizontal="center"/>
    </xf>
    <xf numFmtId="3" fontId="22" fillId="0" borderId="0" xfId="0" applyNumberFormat="1" applyFont="1"/>
    <xf numFmtId="4" fontId="20" fillId="0" borderId="0" xfId="0" applyNumberFormat="1" applyFont="1" applyAlignment="1">
      <alignment horizontal="center"/>
    </xf>
    <xf numFmtId="0" fontId="22" fillId="4" borderId="0" xfId="0" applyFont="1" applyFill="1"/>
    <xf numFmtId="0" fontId="20" fillId="4" borderId="0" xfId="0" applyFont="1" applyFill="1" applyAlignment="1"/>
    <xf numFmtId="3" fontId="20" fillId="4" borderId="0" xfId="0" applyNumberFormat="1" applyFont="1" applyFill="1"/>
    <xf numFmtId="0" fontId="24" fillId="4" borderId="0" xfId="0" applyFont="1" applyFill="1" applyAlignment="1">
      <alignment horizontal="center"/>
    </xf>
    <xf numFmtId="3" fontId="24" fillId="4" borderId="0" xfId="0" applyNumberFormat="1" applyFont="1" applyFill="1" applyAlignment="1">
      <alignment horizontal="center"/>
    </xf>
    <xf numFmtId="0" fontId="24" fillId="0" borderId="0" xfId="0" applyFont="1" applyAlignment="1"/>
    <xf numFmtId="0" fontId="24" fillId="0" borderId="0" xfId="0" applyFont="1"/>
    <xf numFmtId="0" fontId="21" fillId="4" borderId="0" xfId="0" applyFont="1" applyFill="1"/>
    <xf numFmtId="3" fontId="24" fillId="0" borderId="0" xfId="0" applyNumberFormat="1" applyFont="1"/>
    <xf numFmtId="3" fontId="22" fillId="4" borderId="0" xfId="0" applyNumberFormat="1" applyFont="1" applyFill="1" applyAlignment="1">
      <alignment horizontal="center"/>
    </xf>
    <xf numFmtId="1" fontId="25" fillId="4" borderId="0" xfId="0" applyNumberFormat="1" applyFont="1" applyFill="1" applyAlignment="1">
      <alignment horizontal="center"/>
    </xf>
    <xf numFmtId="4" fontId="20" fillId="4" borderId="0" xfId="0" applyNumberFormat="1" applyFont="1" applyFill="1"/>
    <xf numFmtId="3" fontId="22" fillId="4" borderId="0" xfId="0" applyNumberFormat="1" applyFont="1" applyFill="1"/>
    <xf numFmtId="0" fontId="23" fillId="4" borderId="0" xfId="0" applyFont="1" applyFill="1"/>
    <xf numFmtId="3" fontId="20" fillId="4" borderId="0" xfId="0" applyNumberFormat="1" applyFont="1" applyFill="1" applyAlignment="1">
      <alignment horizontal="right"/>
    </xf>
    <xf numFmtId="0" fontId="23" fillId="0" borderId="0" xfId="0" applyFont="1"/>
    <xf numFmtId="3" fontId="26" fillId="4" borderId="0" xfId="0" applyNumberFormat="1" applyFont="1" applyFill="1" applyAlignment="1">
      <alignment horizontal="center"/>
    </xf>
    <xf numFmtId="3" fontId="20" fillId="5" borderId="0" xfId="0" applyNumberFormat="1" applyFont="1" applyFill="1" applyAlignment="1">
      <alignment horizontal="center"/>
    </xf>
    <xf numFmtId="3" fontId="20" fillId="5" borderId="0" xfId="0" applyNumberFormat="1" applyFont="1" applyFill="1"/>
    <xf numFmtId="0" fontId="20" fillId="5" borderId="0" xfId="0" applyFont="1" applyFill="1" applyAlignment="1"/>
    <xf numFmtId="0" fontId="20" fillId="5" borderId="0" xfId="0" applyFont="1" applyFill="1"/>
    <xf numFmtId="1" fontId="20" fillId="4" borderId="0" xfId="0" applyNumberFormat="1" applyFont="1" applyFill="1" applyAlignment="1">
      <alignment horizontal="center"/>
    </xf>
    <xf numFmtId="1" fontId="20" fillId="5" borderId="0" xfId="0" applyNumberFormat="1" applyFont="1" applyFill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1" fillId="0" borderId="0" xfId="0" applyFont="1"/>
    <xf numFmtId="3" fontId="23" fillId="4" borderId="0" xfId="0" applyNumberFormat="1" applyFont="1" applyFill="1" applyAlignment="1">
      <alignment horizontal="center"/>
    </xf>
    <xf numFmtId="0" fontId="25" fillId="4" borderId="0" xfId="0" applyFont="1" applyFill="1"/>
    <xf numFmtId="3" fontId="20" fillId="0" borderId="0" xfId="0" applyNumberFormat="1" applyFont="1" applyAlignment="1">
      <alignment horizontal="right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/>
    </xf>
    <xf numFmtId="3" fontId="20" fillId="0" borderId="0" xfId="0" applyNumberFormat="1" applyFont="1" applyAlignment="1">
      <alignment horizontal="center" vertical="center"/>
    </xf>
    <xf numFmtId="3" fontId="20" fillId="0" borderId="0" xfId="0" applyNumberFormat="1" applyFont="1" applyAlignment="1">
      <alignment vertical="center"/>
    </xf>
    <xf numFmtId="1" fontId="20" fillId="0" borderId="0" xfId="0" applyNumberFormat="1" applyFont="1" applyAlignment="1">
      <alignment horizontal="center" vertical="center"/>
    </xf>
    <xf numFmtId="4" fontId="20" fillId="0" borderId="0" xfId="0" applyNumberFormat="1" applyFont="1" applyAlignment="1">
      <alignment vertical="center"/>
    </xf>
    <xf numFmtId="0" fontId="26" fillId="0" borderId="0" xfId="0" applyFont="1"/>
    <xf numFmtId="4" fontId="20" fillId="5" borderId="0" xfId="0" applyNumberFormat="1" applyFont="1" applyFill="1"/>
    <xf numFmtId="0" fontId="24" fillId="4" borderId="0" xfId="0" applyFont="1" applyFill="1" applyAlignment="1">
      <alignment vertical="center"/>
    </xf>
    <xf numFmtId="3" fontId="24" fillId="0" borderId="0" xfId="0" applyNumberFormat="1" applyFont="1" applyAlignment="1">
      <alignment horizontal="center"/>
    </xf>
    <xf numFmtId="1" fontId="20" fillId="0" borderId="0" xfId="0" applyNumberFormat="1" applyFont="1"/>
    <xf numFmtId="0" fontId="22" fillId="5" borderId="0" xfId="0" applyFont="1" applyFill="1" applyAlignment="1"/>
    <xf numFmtId="0" fontId="21" fillId="4" borderId="0" xfId="0" applyFont="1" applyFill="1" applyAlignment="1">
      <alignment horizontal="center"/>
    </xf>
    <xf numFmtId="0" fontId="21" fillId="4" borderId="0" xfId="2" applyFont="1" applyFill="1"/>
    <xf numFmtId="0" fontId="24" fillId="4" borderId="0" xfId="2" applyNumberFormat="1" applyFont="1" applyFill="1" applyAlignment="1">
      <alignment horizontal="center"/>
    </xf>
    <xf numFmtId="0" fontId="22" fillId="4" borderId="0" xfId="0" applyFont="1" applyFill="1" applyAlignment="1"/>
    <xf numFmtId="0" fontId="24" fillId="4" borderId="0" xfId="3" applyNumberFormat="1" applyFont="1" applyFill="1" applyAlignment="1">
      <alignment horizontal="center"/>
    </xf>
    <xf numFmtId="3" fontId="20" fillId="4" borderId="0" xfId="0" applyNumberFormat="1" applyFont="1" applyFill="1" applyAlignment="1"/>
    <xf numFmtId="0" fontId="24" fillId="0" borderId="0" xfId="3" applyFont="1" applyAlignment="1">
      <alignment horizontal="center"/>
    </xf>
    <xf numFmtId="0" fontId="24" fillId="0" borderId="0" xfId="3" applyNumberFormat="1" applyFont="1" applyAlignment="1">
      <alignment horizontal="center"/>
    </xf>
    <xf numFmtId="3" fontId="24" fillId="4" borderId="0" xfId="0" applyNumberFormat="1" applyFont="1" applyFill="1"/>
    <xf numFmtId="3" fontId="20" fillId="4" borderId="0" xfId="0" applyNumberFormat="1" applyFont="1" applyFill="1" applyAlignment="1">
      <alignment horizontal="center" vertical="center"/>
    </xf>
    <xf numFmtId="0" fontId="20" fillId="4" borderId="0" xfId="0" applyFont="1" applyFill="1" applyBorder="1" applyAlignment="1">
      <alignment horizontal="center"/>
    </xf>
    <xf numFmtId="0" fontId="24" fillId="4" borderId="0" xfId="1" applyFont="1" applyFill="1"/>
    <xf numFmtId="0" fontId="24" fillId="4" borderId="0" xfId="1" applyNumberFormat="1" applyFont="1" applyFill="1" applyAlignment="1">
      <alignment horizontal="center"/>
    </xf>
    <xf numFmtId="0" fontId="24" fillId="4" borderId="0" xfId="1" applyFont="1" applyFill="1" applyAlignment="1">
      <alignment horizontal="center"/>
    </xf>
    <xf numFmtId="0" fontId="24" fillId="4" borderId="0" xfId="3" applyFont="1" applyFill="1" applyAlignment="1">
      <alignment horizontal="center"/>
    </xf>
    <xf numFmtId="0" fontId="20" fillId="4" borderId="0" xfId="0" applyFont="1" applyFill="1" applyAlignment="1">
      <alignment vertical="center"/>
    </xf>
    <xf numFmtId="0" fontId="24" fillId="0" borderId="0" xfId="2" applyFont="1" applyFill="1"/>
    <xf numFmtId="0" fontId="20" fillId="0" borderId="0" xfId="0" applyFont="1" applyFill="1"/>
    <xf numFmtId="0" fontId="20" fillId="0" borderId="0" xfId="0" applyFont="1" applyFill="1" applyAlignment="1">
      <alignment horizontal="center"/>
    </xf>
    <xf numFmtId="3" fontId="20" fillId="0" borderId="0" xfId="0" applyNumberFormat="1" applyFont="1" applyFill="1" applyAlignment="1">
      <alignment horizontal="center"/>
    </xf>
    <xf numFmtId="0" fontId="20" fillId="0" borderId="0" xfId="0" applyFont="1" applyFill="1" applyAlignment="1"/>
    <xf numFmtId="0" fontId="24" fillId="0" borderId="0" xfId="3" applyNumberFormat="1" applyFont="1" applyFill="1" applyAlignment="1">
      <alignment horizontal="center"/>
    </xf>
    <xf numFmtId="0" fontId="20" fillId="0" borderId="0" xfId="0" applyNumberFormat="1" applyFont="1" applyFill="1" applyAlignment="1">
      <alignment horizontal="center" wrapText="1"/>
    </xf>
    <xf numFmtId="0" fontId="20" fillId="4" borderId="0" xfId="0" applyNumberFormat="1" applyFont="1" applyFill="1" applyAlignment="1">
      <alignment horizontal="center" wrapText="1"/>
    </xf>
    <xf numFmtId="0" fontId="24" fillId="0" borderId="0" xfId="3" applyFont="1" applyFill="1" applyAlignment="1">
      <alignment horizontal="center"/>
    </xf>
    <xf numFmtId="0" fontId="20" fillId="0" borderId="0" xfId="0" applyNumberFormat="1" applyFont="1" applyAlignment="1">
      <alignment horizontal="center" wrapText="1"/>
    </xf>
    <xf numFmtId="0" fontId="22" fillId="0" borderId="0" xfId="0" applyFont="1" applyAlignment="1"/>
    <xf numFmtId="0" fontId="22" fillId="0" borderId="0" xfId="0" applyNumberFormat="1" applyFont="1" applyFill="1" applyAlignment="1">
      <alignment horizontal="center" wrapText="1"/>
    </xf>
    <xf numFmtId="3" fontId="20" fillId="6" borderId="0" xfId="0" applyNumberFormat="1" applyFont="1" applyFill="1" applyAlignment="1">
      <alignment horizontal="center"/>
    </xf>
    <xf numFmtId="0" fontId="20" fillId="6" borderId="0" xfId="0" applyFont="1" applyFill="1"/>
    <xf numFmtId="0" fontId="20" fillId="6" borderId="0" xfId="0" applyFont="1" applyFill="1" applyAlignment="1"/>
    <xf numFmtId="0" fontId="21" fillId="4" borderId="0" xfId="3" applyFont="1" applyFill="1" applyAlignment="1">
      <alignment horizontal="center"/>
    </xf>
    <xf numFmtId="0" fontId="22" fillId="4" borderId="0" xfId="0" applyFont="1" applyFill="1" applyAlignment="1">
      <alignment horizontal="center"/>
    </xf>
    <xf numFmtId="0" fontId="21" fillId="0" borderId="0" xfId="3" applyFont="1" applyAlignment="1">
      <alignment horizontal="center"/>
    </xf>
    <xf numFmtId="3" fontId="23" fillId="4" borderId="0" xfId="0" applyNumberFormat="1" applyFont="1" applyFill="1" applyAlignment="1">
      <alignment horizontal="left"/>
    </xf>
    <xf numFmtId="0" fontId="21" fillId="4" borderId="0" xfId="2" applyFont="1" applyFill="1" applyAlignment="1">
      <alignment horizontal="center"/>
    </xf>
    <xf numFmtId="3" fontId="21" fillId="4" borderId="0" xfId="2" applyNumberFormat="1" applyFont="1" applyFill="1" applyAlignment="1">
      <alignment horizontal="center"/>
    </xf>
    <xf numFmtId="0" fontId="21" fillId="4" borderId="0" xfId="3" applyNumberFormat="1" applyFont="1" applyFill="1" applyAlignment="1">
      <alignment horizontal="center"/>
    </xf>
    <xf numFmtId="0" fontId="21" fillId="0" borderId="0" xfId="3" applyNumberFormat="1" applyFont="1" applyAlignment="1">
      <alignment horizontal="center"/>
    </xf>
    <xf numFmtId="0" fontId="21" fillId="0" borderId="0" xfId="0" applyFont="1" applyAlignment="1">
      <alignment horizontal="center"/>
    </xf>
    <xf numFmtId="0" fontId="23" fillId="4" borderId="0" xfId="0" applyFont="1" applyFill="1" applyAlignment="1"/>
    <xf numFmtId="0" fontId="20" fillId="0" borderId="0" xfId="0" applyNumberFormat="1" applyFont="1" applyAlignment="1">
      <alignment horizontal="left" wrapText="1"/>
    </xf>
    <xf numFmtId="0" fontId="20" fillId="0" borderId="0" xfId="0" applyFont="1" applyAlignment="1">
      <alignment horizontal="left"/>
    </xf>
    <xf numFmtId="0" fontId="24" fillId="4" borderId="0" xfId="2" applyFont="1" applyFill="1" applyAlignment="1"/>
    <xf numFmtId="3" fontId="24" fillId="4" borderId="0" xfId="2" applyNumberFormat="1" applyFont="1" applyFill="1"/>
    <xf numFmtId="3" fontId="24" fillId="4" borderId="0" xfId="1" applyNumberFormat="1" applyFont="1" applyFill="1" applyAlignment="1">
      <alignment horizontal="center"/>
    </xf>
    <xf numFmtId="0" fontId="21" fillId="0" borderId="0" xfId="3" applyNumberFormat="1" applyFont="1" applyFill="1" applyAlignment="1">
      <alignment horizontal="center"/>
    </xf>
    <xf numFmtId="4" fontId="23" fillId="5" borderId="0" xfId="0" applyNumberFormat="1" applyFont="1" applyFill="1"/>
    <xf numFmtId="4" fontId="23" fillId="4" borderId="0" xfId="0" applyNumberFormat="1" applyFont="1" applyFill="1"/>
    <xf numFmtId="3" fontId="22" fillId="0" borderId="0" xfId="0" applyNumberFormat="1" applyFont="1" applyAlignment="1">
      <alignment wrapText="1"/>
    </xf>
    <xf numFmtId="0" fontId="22" fillId="4" borderId="0" xfId="0" applyNumberFormat="1" applyFont="1" applyFill="1" applyAlignment="1">
      <alignment horizontal="center" wrapText="1"/>
    </xf>
    <xf numFmtId="3" fontId="22" fillId="5" borderId="0" xfId="0" applyNumberFormat="1" applyFont="1" applyFill="1" applyAlignment="1">
      <alignment horizontal="center"/>
    </xf>
    <xf numFmtId="0" fontId="24" fillId="4" borderId="0" xfId="2" applyFont="1" applyFill="1" applyAlignment="1">
      <alignment wrapText="1"/>
    </xf>
    <xf numFmtId="0" fontId="20" fillId="4" borderId="0" xfId="0" applyFont="1" applyFill="1" applyAlignment="1">
      <alignment vertical="top"/>
    </xf>
    <xf numFmtId="0" fontId="20" fillId="4" borderId="0" xfId="0" applyNumberFormat="1" applyFont="1" applyFill="1" applyAlignment="1">
      <alignment horizontal="center" vertical="top" wrapText="1"/>
    </xf>
    <xf numFmtId="0" fontId="20" fillId="4" borderId="0" xfId="0" applyFont="1" applyFill="1" applyAlignment="1">
      <alignment horizontal="center" vertical="top"/>
    </xf>
    <xf numFmtId="3" fontId="20" fillId="5" borderId="0" xfId="0" applyNumberFormat="1" applyFont="1" applyFill="1" applyAlignment="1">
      <alignment horizontal="center" vertical="top"/>
    </xf>
    <xf numFmtId="3" fontId="20" fillId="4" borderId="0" xfId="0" applyNumberFormat="1" applyFont="1" applyFill="1" applyAlignment="1">
      <alignment horizontal="center" vertical="top"/>
    </xf>
    <xf numFmtId="0" fontId="24" fillId="4" borderId="0" xfId="3" applyFont="1" applyFill="1" applyAlignment="1">
      <alignment horizontal="center" vertical="top"/>
    </xf>
    <xf numFmtId="0" fontId="24" fillId="4" borderId="0" xfId="2" applyFont="1" applyFill="1" applyAlignment="1">
      <alignment horizontal="left"/>
    </xf>
    <xf numFmtId="0" fontId="26" fillId="0" borderId="0" xfId="0" applyFont="1" applyAlignment="1">
      <alignment horizontal="center"/>
    </xf>
    <xf numFmtId="0" fontId="23" fillId="0" borderId="0" xfId="0" applyFont="1" applyFill="1"/>
    <xf numFmtId="4" fontId="22" fillId="4" borderId="0" xfId="0" applyNumberFormat="1" applyFont="1" applyFill="1"/>
    <xf numFmtId="0" fontId="27" fillId="0" borderId="0" xfId="0" applyFont="1"/>
    <xf numFmtId="164" fontId="20" fillId="0" borderId="0" xfId="0" applyNumberFormat="1" applyFont="1"/>
  </cellXfs>
  <cellStyles count="4">
    <cellStyle name="Bad" xfId="2" builtinId="27"/>
    <cellStyle name="Good" xfId="1" builtinId="26"/>
    <cellStyle name="Normal" xfId="0" builtinId="0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1756"/>
  <sheetViews>
    <sheetView zoomScaleNormal="100" workbookViewId="0">
      <selection activeCell="D21" sqref="D21"/>
    </sheetView>
  </sheetViews>
  <sheetFormatPr defaultRowHeight="15.75" x14ac:dyDescent="0.25"/>
  <cols>
    <col min="1" max="2" width="2.85546875" style="1" customWidth="1"/>
    <col min="3" max="3" width="11.85546875" style="1" customWidth="1"/>
    <col min="4" max="4" width="56.28515625" style="1" customWidth="1"/>
    <col min="5" max="5" width="6.5703125" style="3" customWidth="1"/>
    <col min="6" max="6" width="13.85546875" style="3" customWidth="1"/>
    <col min="7" max="7" width="14.7109375" style="4" hidden="1" customWidth="1"/>
    <col min="8" max="8" width="19.5703125" style="4" hidden="1" customWidth="1"/>
    <col min="9" max="9" width="0.28515625" style="4" hidden="1" customWidth="1"/>
    <col min="10" max="10" width="16.85546875" style="1" hidden="1" customWidth="1"/>
    <col min="11" max="11" width="30.140625" style="2" hidden="1" customWidth="1"/>
    <col min="12" max="12" width="7.85546875" style="1" hidden="1" customWidth="1"/>
    <col min="13" max="13" width="2.5703125" style="1" hidden="1" customWidth="1"/>
    <col min="14" max="14" width="14.85546875" style="3" hidden="1" customWidth="1"/>
    <col min="15" max="15" width="10.85546875" style="1" hidden="1" customWidth="1"/>
    <col min="16" max="16" width="15.7109375" style="33" customWidth="1"/>
  </cols>
  <sheetData>
    <row r="1" spans="2:16" x14ac:dyDescent="0.25">
      <c r="C1" s="2"/>
      <c r="D1" s="2"/>
    </row>
    <row r="2" spans="2:16" ht="16.5" thickBot="1" x14ac:dyDescent="0.3">
      <c r="G2" s="5"/>
      <c r="M2" s="6"/>
    </row>
    <row r="3" spans="2:16" x14ac:dyDescent="0.25">
      <c r="B3" s="7" t="s">
        <v>0</v>
      </c>
      <c r="C3" s="8" t="s">
        <v>1</v>
      </c>
      <c r="D3" s="9"/>
      <c r="E3" s="9"/>
      <c r="F3" s="9"/>
      <c r="G3" s="10"/>
      <c r="H3" s="7"/>
      <c r="I3" s="11"/>
      <c r="M3" s="6"/>
      <c r="P3" s="134"/>
    </row>
    <row r="4" spans="2:16" ht="16.5" thickBot="1" x14ac:dyDescent="0.3">
      <c r="B4" s="7" t="s">
        <v>2</v>
      </c>
      <c r="C4" s="12" t="s">
        <v>1041</v>
      </c>
      <c r="D4" s="13"/>
      <c r="E4" s="14"/>
      <c r="F4" s="14"/>
      <c r="G4" s="15"/>
      <c r="H4" s="7"/>
      <c r="I4" s="16"/>
      <c r="M4" s="6"/>
      <c r="P4" s="135"/>
    </row>
    <row r="5" spans="2:16" x14ac:dyDescent="0.25">
      <c r="B5" s="6"/>
      <c r="C5" s="17"/>
      <c r="D5" s="17"/>
      <c r="E5" s="18"/>
      <c r="F5" s="18"/>
      <c r="G5" s="19"/>
      <c r="H5" s="20"/>
      <c r="I5" s="21"/>
      <c r="M5" s="6"/>
      <c r="P5" s="19"/>
    </row>
    <row r="6" spans="2:16" ht="48.75" customHeight="1" thickBot="1" x14ac:dyDescent="0.3">
      <c r="B6" s="6"/>
      <c r="C6" s="22" t="s">
        <v>3</v>
      </c>
      <c r="D6" s="22" t="s">
        <v>4</v>
      </c>
      <c r="E6" s="22" t="s">
        <v>5</v>
      </c>
      <c r="F6" s="23" t="s">
        <v>6</v>
      </c>
      <c r="G6" s="24" t="s">
        <v>7</v>
      </c>
      <c r="H6" s="25"/>
      <c r="I6" s="24" t="s">
        <v>8</v>
      </c>
      <c r="K6" s="26" t="s">
        <v>9</v>
      </c>
      <c r="M6" s="6"/>
      <c r="N6"/>
      <c r="O6"/>
      <c r="P6" s="24" t="s">
        <v>1040</v>
      </c>
    </row>
    <row r="7" spans="2:16" x14ac:dyDescent="0.25">
      <c r="B7" s="6"/>
      <c r="C7" s="27"/>
      <c r="D7" s="27"/>
      <c r="E7" s="27"/>
      <c r="F7" s="28"/>
      <c r="G7" s="25"/>
      <c r="H7" s="25"/>
      <c r="I7" s="25"/>
      <c r="K7" s="26"/>
      <c r="M7" s="6"/>
      <c r="N7" s="29"/>
    </row>
    <row r="8" spans="2:16" x14ac:dyDescent="0.25">
      <c r="B8" s="6"/>
      <c r="C8" s="27"/>
      <c r="D8" s="27"/>
      <c r="E8" s="27"/>
      <c r="F8" s="28"/>
      <c r="G8" s="25"/>
      <c r="H8" s="25"/>
      <c r="I8" s="25"/>
      <c r="K8" s="26"/>
      <c r="M8" s="6"/>
      <c r="N8" s="29"/>
    </row>
    <row r="9" spans="2:16" x14ac:dyDescent="0.25">
      <c r="N9" s="30">
        <v>2000</v>
      </c>
      <c r="O9" s="31"/>
      <c r="P9" s="4"/>
    </row>
    <row r="10" spans="2:16" x14ac:dyDescent="0.25">
      <c r="C10" s="32" t="s">
        <v>10</v>
      </c>
    </row>
    <row r="12" spans="2:16" x14ac:dyDescent="0.25">
      <c r="C12" s="1" t="s">
        <v>11</v>
      </c>
      <c r="D12" s="1" t="s">
        <v>10</v>
      </c>
      <c r="F12" s="3" t="s">
        <v>12</v>
      </c>
      <c r="G12" s="4">
        <v>82770</v>
      </c>
      <c r="H12" s="4">
        <v>81770</v>
      </c>
      <c r="I12" s="4">
        <v>161740</v>
      </c>
      <c r="J12" s="33">
        <f>SUM(H12+1000)</f>
        <v>82770</v>
      </c>
      <c r="N12" s="4">
        <f>SUM(G12+2000)</f>
        <v>84770</v>
      </c>
      <c r="O12" s="34">
        <f>G12*104%</f>
        <v>86080.8</v>
      </c>
      <c r="P12" s="4">
        <v>89736</v>
      </c>
    </row>
    <row r="13" spans="2:16" x14ac:dyDescent="0.25">
      <c r="D13" s="1" t="s">
        <v>13</v>
      </c>
    </row>
    <row r="14" spans="2:16" x14ac:dyDescent="0.25">
      <c r="B14" s="32"/>
      <c r="D14" s="1" t="s">
        <v>14</v>
      </c>
    </row>
    <row r="15" spans="2:16" x14ac:dyDescent="0.25">
      <c r="C15" s="1" t="s">
        <v>11</v>
      </c>
      <c r="D15" s="1" t="s">
        <v>15</v>
      </c>
      <c r="E15" s="3" t="s">
        <v>16</v>
      </c>
      <c r="F15" s="3" t="s">
        <v>17</v>
      </c>
      <c r="G15" s="4">
        <v>53390</v>
      </c>
      <c r="H15" s="4">
        <v>52390</v>
      </c>
      <c r="I15" s="4">
        <v>3076</v>
      </c>
      <c r="J15" s="33">
        <f t="shared" ref="J15:J29" si="0">SUM(H15+1000)</f>
        <v>53390</v>
      </c>
      <c r="N15" s="4">
        <f t="shared" ref="N15:N23" si="1">SUM(G15+2000)</f>
        <v>55390</v>
      </c>
      <c r="O15" s="34">
        <f t="shared" ref="O15:O23" si="2">G15*104%</f>
        <v>55525.599999999999</v>
      </c>
      <c r="P15" s="4">
        <v>59026</v>
      </c>
    </row>
    <row r="16" spans="2:16" x14ac:dyDescent="0.25">
      <c r="C16" s="1" t="s">
        <v>11</v>
      </c>
      <c r="D16" s="1" t="s">
        <v>15</v>
      </c>
      <c r="E16" s="3" t="s">
        <v>16</v>
      </c>
      <c r="F16" s="3" t="s">
        <v>18</v>
      </c>
      <c r="G16" s="4">
        <v>52866</v>
      </c>
      <c r="H16" s="4">
        <v>51866</v>
      </c>
      <c r="I16" s="4">
        <v>57271</v>
      </c>
      <c r="J16" s="33">
        <f t="shared" si="0"/>
        <v>52866</v>
      </c>
      <c r="N16" s="4">
        <f t="shared" si="1"/>
        <v>54866</v>
      </c>
      <c r="O16" s="34">
        <f t="shared" si="2"/>
        <v>54980.639999999999</v>
      </c>
      <c r="P16" s="4">
        <v>57021</v>
      </c>
    </row>
    <row r="17" spans="1:16" x14ac:dyDescent="0.25">
      <c r="A17" s="35"/>
      <c r="B17" s="36"/>
      <c r="C17" s="1" t="s">
        <v>11</v>
      </c>
      <c r="D17" s="36" t="s">
        <v>19</v>
      </c>
      <c r="E17" s="37">
        <v>102</v>
      </c>
      <c r="F17" s="37" t="s">
        <v>20</v>
      </c>
      <c r="G17" s="4">
        <v>32617</v>
      </c>
      <c r="H17" s="38">
        <v>31617</v>
      </c>
      <c r="I17" s="38">
        <v>1800</v>
      </c>
      <c r="J17" s="33">
        <f t="shared" si="0"/>
        <v>32617</v>
      </c>
      <c r="K17" s="39"/>
      <c r="L17" s="35"/>
      <c r="M17" s="35"/>
      <c r="N17" s="4">
        <f t="shared" si="1"/>
        <v>34617</v>
      </c>
      <c r="O17" s="34">
        <f t="shared" si="2"/>
        <v>33921.68</v>
      </c>
      <c r="P17" s="4">
        <f t="shared" ref="P17:P18" si="3">SUM(O17+2000)</f>
        <v>35921.68</v>
      </c>
    </row>
    <row r="18" spans="1:16" x14ac:dyDescent="0.25">
      <c r="C18" s="1" t="s">
        <v>11</v>
      </c>
      <c r="D18" s="1" t="s">
        <v>19</v>
      </c>
      <c r="E18" s="3">
        <v>102</v>
      </c>
      <c r="F18" s="3" t="s">
        <v>21</v>
      </c>
      <c r="G18" s="4">
        <v>28895</v>
      </c>
      <c r="H18" s="4">
        <v>27895</v>
      </c>
      <c r="I18" s="4">
        <v>29695</v>
      </c>
      <c r="J18" s="33">
        <f t="shared" si="0"/>
        <v>28895</v>
      </c>
      <c r="N18" s="4">
        <f t="shared" si="1"/>
        <v>30895</v>
      </c>
      <c r="O18" s="34">
        <f t="shared" si="2"/>
        <v>30050.799999999999</v>
      </c>
      <c r="P18" s="4">
        <f t="shared" si="3"/>
        <v>32050.799999999999</v>
      </c>
    </row>
    <row r="19" spans="1:16" x14ac:dyDescent="0.25">
      <c r="C19" s="1" t="s">
        <v>11</v>
      </c>
      <c r="D19" s="1" t="s">
        <v>22</v>
      </c>
      <c r="E19" s="3">
        <v>103</v>
      </c>
      <c r="F19" s="3" t="s">
        <v>23</v>
      </c>
      <c r="G19" s="4">
        <v>32970</v>
      </c>
      <c r="H19" s="4">
        <v>31970</v>
      </c>
      <c r="I19" s="4">
        <v>33770</v>
      </c>
      <c r="J19" s="33">
        <f t="shared" si="0"/>
        <v>32970</v>
      </c>
      <c r="N19" s="4">
        <f t="shared" si="1"/>
        <v>34970</v>
      </c>
      <c r="O19" s="34">
        <f t="shared" si="2"/>
        <v>34288.800000000003</v>
      </c>
      <c r="P19" s="4">
        <v>37000</v>
      </c>
    </row>
    <row r="20" spans="1:16" x14ac:dyDescent="0.25">
      <c r="C20" s="1" t="s">
        <v>11</v>
      </c>
      <c r="D20" s="1" t="s">
        <v>22</v>
      </c>
      <c r="E20" s="3">
        <v>103</v>
      </c>
      <c r="F20" s="3" t="s">
        <v>24</v>
      </c>
      <c r="G20" s="4">
        <v>33470</v>
      </c>
      <c r="H20" s="4">
        <v>32470</v>
      </c>
      <c r="I20" s="4">
        <v>34270</v>
      </c>
      <c r="J20" s="33">
        <f t="shared" si="0"/>
        <v>33470</v>
      </c>
      <c r="N20" s="4">
        <f t="shared" si="1"/>
        <v>35470</v>
      </c>
      <c r="O20" s="34">
        <f t="shared" si="2"/>
        <v>34808.800000000003</v>
      </c>
      <c r="P20" s="4">
        <v>38000</v>
      </c>
    </row>
    <row r="21" spans="1:16" x14ac:dyDescent="0.25">
      <c r="C21" s="1" t="s">
        <v>11</v>
      </c>
      <c r="D21" s="1" t="s">
        <v>22</v>
      </c>
      <c r="E21" s="3">
        <v>103</v>
      </c>
      <c r="F21" s="3" t="s">
        <v>25</v>
      </c>
      <c r="G21" s="4">
        <v>31000</v>
      </c>
      <c r="H21" s="4">
        <v>30850</v>
      </c>
      <c r="I21" s="4">
        <v>32650</v>
      </c>
      <c r="J21" s="33">
        <f t="shared" si="0"/>
        <v>31850</v>
      </c>
      <c r="K21" s="2" t="s">
        <v>26</v>
      </c>
      <c r="L21" s="1" t="s">
        <v>27</v>
      </c>
      <c r="N21" s="4">
        <f t="shared" si="1"/>
        <v>33000</v>
      </c>
      <c r="O21" s="34">
        <f t="shared" si="2"/>
        <v>32240</v>
      </c>
      <c r="P21" s="4">
        <v>34440</v>
      </c>
    </row>
    <row r="22" spans="1:16" x14ac:dyDescent="0.25">
      <c r="D22" s="40" t="s">
        <v>31</v>
      </c>
      <c r="J22" s="33"/>
      <c r="N22" s="4"/>
      <c r="O22" s="34"/>
      <c r="P22" s="4"/>
    </row>
    <row r="23" spans="1:16" x14ac:dyDescent="0.25">
      <c r="C23" s="1" t="s">
        <v>11</v>
      </c>
      <c r="D23" s="40" t="s">
        <v>28</v>
      </c>
      <c r="E23" s="3">
        <v>102</v>
      </c>
      <c r="F23" s="3" t="s">
        <v>29</v>
      </c>
      <c r="G23" s="4">
        <v>29345</v>
      </c>
      <c r="H23" s="4">
        <v>28345</v>
      </c>
      <c r="I23" s="4">
        <v>1800</v>
      </c>
      <c r="J23" s="33">
        <f t="shared" si="0"/>
        <v>29345</v>
      </c>
      <c r="K23" s="2" t="s">
        <v>30</v>
      </c>
      <c r="L23" s="1" t="s">
        <v>27</v>
      </c>
      <c r="N23" s="4">
        <f t="shared" si="1"/>
        <v>31345</v>
      </c>
      <c r="O23" s="34">
        <f t="shared" si="2"/>
        <v>30518.799999999999</v>
      </c>
      <c r="P23" s="4">
        <v>36000</v>
      </c>
    </row>
    <row r="24" spans="1:16" x14ac:dyDescent="0.25">
      <c r="C24" s="1" t="s">
        <v>11</v>
      </c>
      <c r="D24" s="1" t="s">
        <v>22</v>
      </c>
      <c r="E24" s="3">
        <v>103</v>
      </c>
      <c r="F24" s="3" t="s">
        <v>32</v>
      </c>
      <c r="G24" s="4">
        <v>32970</v>
      </c>
      <c r="H24" s="4">
        <v>31970</v>
      </c>
      <c r="I24" s="4">
        <v>62140</v>
      </c>
      <c r="J24" s="33">
        <f t="shared" si="0"/>
        <v>32970</v>
      </c>
      <c r="N24" s="4">
        <f t="shared" ref="N24:N29" si="4">SUM(G24+2000)</f>
        <v>34970</v>
      </c>
      <c r="O24" s="34">
        <f t="shared" ref="O24:O29" si="5">G24*104%</f>
        <v>34288.800000000003</v>
      </c>
      <c r="P24" s="4">
        <v>37500</v>
      </c>
    </row>
    <row r="25" spans="1:16" x14ac:dyDescent="0.25">
      <c r="C25" s="1" t="s">
        <v>11</v>
      </c>
      <c r="D25" s="1" t="s">
        <v>19</v>
      </c>
      <c r="E25" s="3">
        <v>102</v>
      </c>
      <c r="F25" s="3" t="s">
        <v>33</v>
      </c>
      <c r="G25" s="4">
        <v>31751</v>
      </c>
      <c r="H25" s="4">
        <v>30751</v>
      </c>
      <c r="I25" s="4">
        <v>34299</v>
      </c>
      <c r="J25" s="33">
        <f t="shared" si="0"/>
        <v>31751</v>
      </c>
      <c r="N25" s="4">
        <f t="shared" si="4"/>
        <v>33751</v>
      </c>
      <c r="O25" s="34">
        <f t="shared" si="5"/>
        <v>33021.040000000001</v>
      </c>
      <c r="P25" s="4">
        <v>36000</v>
      </c>
    </row>
    <row r="26" spans="1:16" x14ac:dyDescent="0.25">
      <c r="C26" s="1" t="s">
        <v>11</v>
      </c>
      <c r="D26" s="1" t="s">
        <v>19</v>
      </c>
      <c r="E26" s="3">
        <v>102</v>
      </c>
      <c r="F26" s="3" t="s">
        <v>34</v>
      </c>
      <c r="G26" s="4">
        <v>28850</v>
      </c>
      <c r="H26" s="4">
        <v>27850</v>
      </c>
      <c r="I26" s="4">
        <v>29650</v>
      </c>
      <c r="J26" s="33">
        <f t="shared" si="0"/>
        <v>28850</v>
      </c>
      <c r="N26" s="4">
        <f t="shared" si="4"/>
        <v>30850</v>
      </c>
      <c r="O26" s="34">
        <f t="shared" si="5"/>
        <v>30004</v>
      </c>
      <c r="P26" s="4">
        <v>32004</v>
      </c>
    </row>
    <row r="27" spans="1:16" x14ac:dyDescent="0.25">
      <c r="C27" s="1" t="s">
        <v>11</v>
      </c>
      <c r="D27" s="1" t="s">
        <v>22</v>
      </c>
      <c r="E27" s="3">
        <v>103</v>
      </c>
      <c r="F27" s="3" t="s">
        <v>35</v>
      </c>
      <c r="G27" s="4">
        <v>33444</v>
      </c>
      <c r="H27" s="4">
        <v>32444</v>
      </c>
      <c r="I27" s="4">
        <v>39609</v>
      </c>
      <c r="J27" s="33">
        <f t="shared" si="0"/>
        <v>33444</v>
      </c>
      <c r="N27" s="4">
        <f t="shared" si="4"/>
        <v>35444</v>
      </c>
      <c r="O27" s="34">
        <f t="shared" si="5"/>
        <v>34781.760000000002</v>
      </c>
      <c r="P27" s="4">
        <v>38000</v>
      </c>
    </row>
    <row r="28" spans="1:16" x14ac:dyDescent="0.25">
      <c r="C28" s="1" t="s">
        <v>11</v>
      </c>
      <c r="D28" s="1" t="s">
        <v>19</v>
      </c>
      <c r="E28" s="3">
        <v>102</v>
      </c>
      <c r="F28" s="3" t="s">
        <v>36</v>
      </c>
      <c r="G28" s="4">
        <v>27347</v>
      </c>
      <c r="H28" s="4">
        <v>26347</v>
      </c>
      <c r="I28" s="4">
        <v>1800</v>
      </c>
      <c r="J28" s="33">
        <f t="shared" si="0"/>
        <v>27347</v>
      </c>
      <c r="N28" s="4">
        <f t="shared" si="4"/>
        <v>29347</v>
      </c>
      <c r="O28" s="34">
        <f t="shared" si="5"/>
        <v>28440.880000000001</v>
      </c>
      <c r="P28" s="4">
        <f t="shared" ref="P28:P58" si="6">SUM(O28+2000)</f>
        <v>30440.880000000001</v>
      </c>
    </row>
    <row r="29" spans="1:16" x14ac:dyDescent="0.25">
      <c r="C29" s="1" t="s">
        <v>11</v>
      </c>
      <c r="D29" s="40" t="s">
        <v>19</v>
      </c>
      <c r="E29" s="41">
        <v>102</v>
      </c>
      <c r="F29" s="41" t="s">
        <v>37</v>
      </c>
      <c r="G29" s="4">
        <v>28899</v>
      </c>
      <c r="H29" s="42">
        <v>27899</v>
      </c>
      <c r="I29" s="4">
        <v>29699</v>
      </c>
      <c r="J29" s="33">
        <f t="shared" si="0"/>
        <v>28899</v>
      </c>
      <c r="K29" s="2" t="s">
        <v>30</v>
      </c>
      <c r="L29" s="1" t="s">
        <v>27</v>
      </c>
      <c r="N29" s="4">
        <f t="shared" si="4"/>
        <v>30899</v>
      </c>
      <c r="O29" s="34">
        <f t="shared" si="5"/>
        <v>30054.960000000003</v>
      </c>
      <c r="P29" s="4">
        <v>32500</v>
      </c>
    </row>
    <row r="30" spans="1:16" x14ac:dyDescent="0.25">
      <c r="C30" s="1" t="s">
        <v>11</v>
      </c>
      <c r="D30" s="40" t="s">
        <v>39</v>
      </c>
      <c r="E30" s="41">
        <v>103</v>
      </c>
      <c r="F30" s="41" t="s">
        <v>40</v>
      </c>
      <c r="G30" s="4">
        <v>31800</v>
      </c>
      <c r="H30" s="42">
        <v>30800</v>
      </c>
      <c r="I30" s="4">
        <v>32600</v>
      </c>
      <c r="J30" s="33">
        <f>SUM(H30+1000)</f>
        <v>31800</v>
      </c>
      <c r="N30" s="4">
        <f t="shared" ref="N30:N37" si="7">SUM(G30+2000)</f>
        <v>33800</v>
      </c>
      <c r="O30" s="34">
        <f t="shared" ref="O30:O37" si="8">G30*104%</f>
        <v>33072</v>
      </c>
      <c r="P30" s="4">
        <v>36000</v>
      </c>
    </row>
    <row r="31" spans="1:16" x14ac:dyDescent="0.25">
      <c r="C31" s="1" t="s">
        <v>11</v>
      </c>
      <c r="D31" s="1" t="s">
        <v>19</v>
      </c>
      <c r="E31" s="3">
        <v>102</v>
      </c>
      <c r="F31" s="3" t="s">
        <v>41</v>
      </c>
      <c r="G31" s="4">
        <v>27752</v>
      </c>
      <c r="H31" s="4">
        <v>26752</v>
      </c>
      <c r="I31" s="4">
        <v>28552</v>
      </c>
      <c r="J31" s="33">
        <f t="shared" ref="J31:J42" si="9">SUM(H31+1000)</f>
        <v>27752</v>
      </c>
      <c r="N31" s="4">
        <f t="shared" si="7"/>
        <v>29752</v>
      </c>
      <c r="O31" s="34">
        <f t="shared" si="8"/>
        <v>28862.080000000002</v>
      </c>
      <c r="P31" s="4">
        <f t="shared" si="6"/>
        <v>30862.080000000002</v>
      </c>
    </row>
    <row r="32" spans="1:16" x14ac:dyDescent="0.25">
      <c r="D32" s="40" t="s">
        <v>38</v>
      </c>
      <c r="J32" s="33"/>
      <c r="N32" s="4"/>
      <c r="O32" s="34"/>
      <c r="P32" s="4"/>
    </row>
    <row r="33" spans="1:16" x14ac:dyDescent="0.25">
      <c r="A33" s="35"/>
      <c r="B33" s="36"/>
      <c r="C33" s="1" t="s">
        <v>11</v>
      </c>
      <c r="D33" s="36" t="s">
        <v>22</v>
      </c>
      <c r="E33" s="37">
        <v>103</v>
      </c>
      <c r="F33" s="37" t="s">
        <v>42</v>
      </c>
      <c r="G33" s="4">
        <v>34794</v>
      </c>
      <c r="H33" s="38">
        <v>33794</v>
      </c>
      <c r="I33" s="38">
        <v>1800</v>
      </c>
      <c r="J33" s="33">
        <f t="shared" si="9"/>
        <v>34794</v>
      </c>
      <c r="K33" s="39"/>
      <c r="L33" s="35"/>
      <c r="M33" s="35"/>
      <c r="N33" s="4">
        <f t="shared" si="7"/>
        <v>36794</v>
      </c>
      <c r="O33" s="34">
        <f t="shared" si="8"/>
        <v>36185.760000000002</v>
      </c>
      <c r="P33" s="4">
        <v>40000</v>
      </c>
    </row>
    <row r="34" spans="1:16" x14ac:dyDescent="0.25">
      <c r="A34" s="35"/>
      <c r="B34" s="36"/>
      <c r="C34" s="1" t="s">
        <v>11</v>
      </c>
      <c r="D34" s="36" t="s">
        <v>28</v>
      </c>
      <c r="E34" s="37" t="s">
        <v>43</v>
      </c>
      <c r="F34" s="37" t="s">
        <v>44</v>
      </c>
      <c r="G34" s="4">
        <v>32970</v>
      </c>
      <c r="H34" s="38">
        <v>31970</v>
      </c>
      <c r="I34" s="38">
        <v>1800</v>
      </c>
      <c r="J34" s="33">
        <f t="shared" si="9"/>
        <v>32970</v>
      </c>
      <c r="K34" s="39"/>
      <c r="L34" s="35"/>
      <c r="M34" s="35"/>
      <c r="N34" s="4">
        <f t="shared" si="7"/>
        <v>34970</v>
      </c>
      <c r="O34" s="34">
        <f t="shared" si="8"/>
        <v>34288.800000000003</v>
      </c>
      <c r="P34" s="4">
        <f t="shared" si="6"/>
        <v>36288.800000000003</v>
      </c>
    </row>
    <row r="35" spans="1:16" x14ac:dyDescent="0.25">
      <c r="C35" s="1" t="s">
        <v>11</v>
      </c>
      <c r="D35" s="1" t="s">
        <v>45</v>
      </c>
      <c r="E35" s="3">
        <v>103</v>
      </c>
      <c r="F35" s="3" t="s">
        <v>46</v>
      </c>
      <c r="G35" s="4">
        <v>33444</v>
      </c>
      <c r="H35" s="4">
        <v>32444</v>
      </c>
      <c r="I35" s="4">
        <v>34718</v>
      </c>
      <c r="J35" s="33">
        <f t="shared" si="9"/>
        <v>33444</v>
      </c>
      <c r="N35" s="4">
        <f t="shared" si="7"/>
        <v>35444</v>
      </c>
      <c r="O35" s="34">
        <f t="shared" si="8"/>
        <v>34781.760000000002</v>
      </c>
      <c r="P35" s="4">
        <v>38000</v>
      </c>
    </row>
    <row r="36" spans="1:16" x14ac:dyDescent="0.25">
      <c r="A36" s="35"/>
      <c r="B36" s="36"/>
      <c r="C36" s="1" t="s">
        <v>11</v>
      </c>
      <c r="D36" s="36" t="s">
        <v>45</v>
      </c>
      <c r="E36" s="37">
        <v>103</v>
      </c>
      <c r="F36" s="37" t="s">
        <v>47</v>
      </c>
      <c r="G36" s="4">
        <v>32617</v>
      </c>
      <c r="H36" s="38">
        <v>31617</v>
      </c>
      <c r="I36" s="38">
        <v>1800</v>
      </c>
      <c r="J36" s="33">
        <f t="shared" si="9"/>
        <v>32617</v>
      </c>
      <c r="K36" s="39" t="s">
        <v>48</v>
      </c>
      <c r="L36" s="35" t="s">
        <v>27</v>
      </c>
      <c r="M36" s="35"/>
      <c r="N36" s="4">
        <f t="shared" si="7"/>
        <v>34617</v>
      </c>
      <c r="O36" s="34">
        <f t="shared" si="8"/>
        <v>33921.68</v>
      </c>
      <c r="P36" s="4">
        <v>36000</v>
      </c>
    </row>
    <row r="37" spans="1:16" x14ac:dyDescent="0.25">
      <c r="C37" s="1" t="s">
        <v>11</v>
      </c>
      <c r="D37" s="1" t="s">
        <v>19</v>
      </c>
      <c r="E37" s="3">
        <v>102</v>
      </c>
      <c r="F37" s="3" t="s">
        <v>1075</v>
      </c>
      <c r="G37" s="4">
        <v>29236</v>
      </c>
      <c r="H37" s="4">
        <v>28236</v>
      </c>
      <c r="I37" s="4">
        <v>30567</v>
      </c>
      <c r="J37" s="33">
        <f t="shared" si="9"/>
        <v>29236</v>
      </c>
      <c r="N37" s="4">
        <f t="shared" si="7"/>
        <v>31236</v>
      </c>
      <c r="O37" s="34">
        <f t="shared" si="8"/>
        <v>30405.440000000002</v>
      </c>
      <c r="P37" s="4">
        <v>32500</v>
      </c>
    </row>
    <row r="38" spans="1:16" x14ac:dyDescent="0.25">
      <c r="C38" s="1" t="s">
        <v>11</v>
      </c>
      <c r="D38" s="1" t="s">
        <v>28</v>
      </c>
      <c r="E38" s="3">
        <v>103</v>
      </c>
      <c r="F38" s="3" t="s">
        <v>49</v>
      </c>
      <c r="G38" s="4">
        <v>29205</v>
      </c>
      <c r="H38" s="4">
        <v>28205</v>
      </c>
      <c r="I38" s="4">
        <v>1800</v>
      </c>
      <c r="J38" s="33">
        <f t="shared" si="9"/>
        <v>29205</v>
      </c>
      <c r="N38" s="4">
        <f>SUM(G38+2000)</f>
        <v>31205</v>
      </c>
      <c r="O38" s="34">
        <f>G38*104%</f>
        <v>30373.200000000001</v>
      </c>
      <c r="P38" s="4">
        <v>32800</v>
      </c>
    </row>
    <row r="39" spans="1:16" x14ac:dyDescent="0.25">
      <c r="C39" s="1" t="s">
        <v>11</v>
      </c>
      <c r="D39" s="1" t="s">
        <v>22</v>
      </c>
      <c r="E39" s="3">
        <v>103</v>
      </c>
      <c r="F39" s="3" t="s">
        <v>50</v>
      </c>
      <c r="G39" s="4">
        <v>33660</v>
      </c>
      <c r="H39" s="4">
        <v>32660</v>
      </c>
      <c r="I39" s="4">
        <v>34460</v>
      </c>
      <c r="J39" s="33">
        <f t="shared" si="9"/>
        <v>33660</v>
      </c>
      <c r="N39" s="4">
        <f>SUM(G39+2000)</f>
        <v>35660</v>
      </c>
      <c r="O39" s="34">
        <f>G39*104%</f>
        <v>35006.400000000001</v>
      </c>
      <c r="P39" s="4">
        <v>38000</v>
      </c>
    </row>
    <row r="40" spans="1:16" x14ac:dyDescent="0.25">
      <c r="D40" s="40" t="s">
        <v>38</v>
      </c>
      <c r="J40" s="33"/>
      <c r="N40" s="4"/>
      <c r="O40" s="34"/>
      <c r="P40" s="4"/>
    </row>
    <row r="41" spans="1:16" x14ac:dyDescent="0.25">
      <c r="C41" s="1" t="s">
        <v>11</v>
      </c>
      <c r="D41" s="1" t="s">
        <v>22</v>
      </c>
      <c r="E41" s="3" t="s">
        <v>51</v>
      </c>
      <c r="F41" s="3" t="s">
        <v>52</v>
      </c>
      <c r="G41" s="4">
        <v>36364</v>
      </c>
      <c r="H41" s="4">
        <v>35364</v>
      </c>
      <c r="I41" s="4">
        <v>37164</v>
      </c>
      <c r="J41" s="33">
        <f t="shared" si="9"/>
        <v>36364</v>
      </c>
      <c r="N41" s="4">
        <f>SUM(G41+2000)</f>
        <v>38364</v>
      </c>
      <c r="O41" s="34">
        <f>G41*104%</f>
        <v>37818.559999999998</v>
      </c>
      <c r="P41" s="4">
        <f t="shared" si="6"/>
        <v>39818.559999999998</v>
      </c>
    </row>
    <row r="42" spans="1:16" x14ac:dyDescent="0.25">
      <c r="C42" s="1" t="s">
        <v>11</v>
      </c>
      <c r="D42" s="1" t="s">
        <v>22</v>
      </c>
      <c r="E42" s="3" t="s">
        <v>51</v>
      </c>
      <c r="F42" s="3" t="s">
        <v>53</v>
      </c>
      <c r="G42" s="4">
        <v>35864</v>
      </c>
      <c r="H42" s="4">
        <v>34864</v>
      </c>
      <c r="I42" s="4">
        <v>36664</v>
      </c>
      <c r="J42" s="33">
        <f t="shared" si="9"/>
        <v>35864</v>
      </c>
      <c r="N42" s="4">
        <f>SUM(G42+2000)</f>
        <v>37864</v>
      </c>
      <c r="O42" s="34">
        <f>G42*104%</f>
        <v>37298.559999999998</v>
      </c>
      <c r="P42" s="4">
        <f t="shared" si="6"/>
        <v>39298.559999999998</v>
      </c>
    </row>
    <row r="43" spans="1:16" x14ac:dyDescent="0.25">
      <c r="D43" s="1" t="s">
        <v>38</v>
      </c>
      <c r="N43" s="4"/>
    </row>
    <row r="44" spans="1:16" x14ac:dyDescent="0.25">
      <c r="C44" s="1" t="s">
        <v>11</v>
      </c>
      <c r="D44" s="1" t="s">
        <v>22</v>
      </c>
      <c r="E44" s="3" t="s">
        <v>51</v>
      </c>
      <c r="F44" s="3" t="s">
        <v>54</v>
      </c>
      <c r="G44" s="4">
        <v>36148</v>
      </c>
      <c r="H44" s="4">
        <v>35148</v>
      </c>
      <c r="I44" s="4">
        <v>36948</v>
      </c>
      <c r="J44" s="33">
        <f>SUM(H44+1000)</f>
        <v>36148</v>
      </c>
      <c r="N44" s="4">
        <f>SUM(G44+2000)</f>
        <v>38148</v>
      </c>
      <c r="O44" s="34">
        <f>G44*104%</f>
        <v>37593.919999999998</v>
      </c>
      <c r="P44" s="4">
        <v>42000</v>
      </c>
    </row>
    <row r="45" spans="1:16" x14ac:dyDescent="0.25">
      <c r="D45" s="1" t="s">
        <v>38</v>
      </c>
      <c r="N45" s="4"/>
    </row>
    <row r="46" spans="1:16" x14ac:dyDescent="0.25">
      <c r="C46" s="1" t="s">
        <v>11</v>
      </c>
      <c r="D46" s="1" t="s">
        <v>28</v>
      </c>
      <c r="E46" s="3">
        <v>102</v>
      </c>
      <c r="F46" s="3" t="s">
        <v>1076</v>
      </c>
      <c r="G46" s="4">
        <v>36945</v>
      </c>
      <c r="H46" s="4">
        <v>35945</v>
      </c>
      <c r="I46" s="4">
        <v>37745</v>
      </c>
      <c r="J46" s="33">
        <f>SUM(H46+1000)</f>
        <v>36945</v>
      </c>
      <c r="N46" s="4">
        <f t="shared" ref="N46:N52" si="10">SUM(G46+2000)</f>
        <v>38945</v>
      </c>
      <c r="O46" s="34">
        <f t="shared" ref="O46:O52" si="11">G46*104%</f>
        <v>38422.800000000003</v>
      </c>
      <c r="P46" s="4">
        <v>30243</v>
      </c>
    </row>
    <row r="47" spans="1:16" x14ac:dyDescent="0.25">
      <c r="C47" s="1" t="s">
        <v>11</v>
      </c>
      <c r="D47" s="1" t="s">
        <v>22</v>
      </c>
      <c r="E47" s="3" t="s">
        <v>51</v>
      </c>
      <c r="F47" s="3" t="s">
        <v>55</v>
      </c>
      <c r="G47" s="4">
        <v>36448</v>
      </c>
      <c r="H47" s="4">
        <v>35448</v>
      </c>
      <c r="I47" s="4">
        <v>37248</v>
      </c>
      <c r="J47" s="33">
        <f t="shared" ref="J47:J55" si="12">SUM(H47+1000)</f>
        <v>36448</v>
      </c>
      <c r="N47" s="4">
        <f t="shared" si="10"/>
        <v>38448</v>
      </c>
      <c r="O47" s="34">
        <f t="shared" si="11"/>
        <v>37905.919999999998</v>
      </c>
      <c r="P47" s="4">
        <v>38192</v>
      </c>
    </row>
    <row r="48" spans="1:16" x14ac:dyDescent="0.25">
      <c r="C48" s="1" t="s">
        <v>11</v>
      </c>
      <c r="D48" s="1" t="s">
        <v>22</v>
      </c>
      <c r="E48" s="3" t="s">
        <v>51</v>
      </c>
      <c r="F48" s="3" t="s">
        <v>56</v>
      </c>
      <c r="G48" s="4">
        <v>34495</v>
      </c>
      <c r="H48" s="4">
        <v>33495</v>
      </c>
      <c r="I48" s="4">
        <v>35295</v>
      </c>
      <c r="J48" s="33">
        <f t="shared" si="12"/>
        <v>34495</v>
      </c>
      <c r="N48" s="4">
        <f t="shared" si="10"/>
        <v>36495</v>
      </c>
      <c r="O48" s="34">
        <f t="shared" si="11"/>
        <v>35874.800000000003</v>
      </c>
      <c r="P48" s="4">
        <v>42000</v>
      </c>
    </row>
    <row r="49" spans="3:20" x14ac:dyDescent="0.25">
      <c r="C49" s="1" t="s">
        <v>11</v>
      </c>
      <c r="D49" s="1" t="s">
        <v>22</v>
      </c>
      <c r="E49" s="3" t="s">
        <v>51</v>
      </c>
      <c r="F49" s="3" t="s">
        <v>57</v>
      </c>
      <c r="G49" s="4">
        <v>33763</v>
      </c>
      <c r="H49" s="4">
        <v>32763</v>
      </c>
      <c r="I49" s="4">
        <v>34563</v>
      </c>
      <c r="J49" s="33">
        <f t="shared" si="12"/>
        <v>33763</v>
      </c>
      <c r="N49" s="4">
        <f t="shared" si="10"/>
        <v>35763</v>
      </c>
      <c r="O49" s="34">
        <f t="shared" si="11"/>
        <v>35113.520000000004</v>
      </c>
      <c r="P49" s="4">
        <f t="shared" si="6"/>
        <v>37113.520000000004</v>
      </c>
    </row>
    <row r="50" spans="3:20" x14ac:dyDescent="0.25">
      <c r="C50" s="1" t="s">
        <v>11</v>
      </c>
      <c r="D50" s="1" t="s">
        <v>58</v>
      </c>
      <c r="E50" s="3" t="s">
        <v>59</v>
      </c>
      <c r="F50" s="3" t="s">
        <v>60</v>
      </c>
      <c r="G50" s="4">
        <v>40067</v>
      </c>
      <c r="H50" s="4">
        <v>39067</v>
      </c>
      <c r="I50" s="4">
        <v>43129</v>
      </c>
      <c r="J50" s="33">
        <f t="shared" si="12"/>
        <v>40067</v>
      </c>
      <c r="N50" s="4">
        <f t="shared" si="10"/>
        <v>42067</v>
      </c>
      <c r="O50" s="34">
        <f t="shared" si="11"/>
        <v>41669.68</v>
      </c>
      <c r="P50" s="4">
        <v>48480</v>
      </c>
    </row>
    <row r="51" spans="3:20" x14ac:dyDescent="0.25">
      <c r="C51" s="1" t="s">
        <v>11</v>
      </c>
      <c r="D51" s="1" t="s">
        <v>58</v>
      </c>
      <c r="E51" s="3" t="s">
        <v>59</v>
      </c>
      <c r="F51" s="3" t="s">
        <v>61</v>
      </c>
      <c r="G51" s="4">
        <v>42725</v>
      </c>
      <c r="H51" s="4">
        <v>41725</v>
      </c>
      <c r="I51" s="4">
        <v>43525</v>
      </c>
      <c r="J51" s="33">
        <f t="shared" si="12"/>
        <v>42725</v>
      </c>
      <c r="N51" s="4">
        <f t="shared" si="10"/>
        <v>44725</v>
      </c>
      <c r="O51" s="34">
        <f t="shared" si="11"/>
        <v>44434</v>
      </c>
      <c r="P51" s="4">
        <v>47000</v>
      </c>
    </row>
    <row r="52" spans="3:20" x14ac:dyDescent="0.25">
      <c r="C52" s="1" t="s">
        <v>11</v>
      </c>
      <c r="D52" s="40" t="s">
        <v>62</v>
      </c>
      <c r="E52" s="3" t="s">
        <v>59</v>
      </c>
      <c r="F52" s="3" t="s">
        <v>63</v>
      </c>
      <c r="G52" s="4">
        <v>40555</v>
      </c>
      <c r="H52" s="4">
        <v>37873</v>
      </c>
      <c r="I52" s="4">
        <v>39673</v>
      </c>
      <c r="J52" s="33">
        <f t="shared" si="12"/>
        <v>38873</v>
      </c>
      <c r="K52" s="2" t="s">
        <v>64</v>
      </c>
      <c r="L52" s="1" t="s">
        <v>27</v>
      </c>
      <c r="N52" s="4">
        <f t="shared" si="10"/>
        <v>42555</v>
      </c>
      <c r="O52" s="34">
        <f t="shared" si="11"/>
        <v>42177.200000000004</v>
      </c>
      <c r="P52" s="4">
        <v>47425</v>
      </c>
    </row>
    <row r="53" spans="3:20" x14ac:dyDescent="0.25">
      <c r="D53" s="1" t="s">
        <v>38</v>
      </c>
      <c r="J53" s="33"/>
      <c r="N53" s="4"/>
      <c r="O53" s="34"/>
      <c r="P53" s="4"/>
    </row>
    <row r="54" spans="3:20" x14ac:dyDescent="0.25">
      <c r="C54" s="1" t="s">
        <v>11</v>
      </c>
      <c r="D54" s="1" t="s">
        <v>58</v>
      </c>
      <c r="E54" s="3" t="s">
        <v>59</v>
      </c>
      <c r="F54" s="3" t="s">
        <v>65</v>
      </c>
      <c r="G54" s="4">
        <v>37909</v>
      </c>
      <c r="H54" s="4">
        <v>36909</v>
      </c>
      <c r="I54" s="4">
        <v>38709</v>
      </c>
      <c r="J54" s="33">
        <f t="shared" si="12"/>
        <v>37909</v>
      </c>
      <c r="N54" s="4">
        <f>SUM(G54+2000)</f>
        <v>39909</v>
      </c>
      <c r="O54" s="34">
        <f>G54*104%</f>
        <v>39425.360000000001</v>
      </c>
      <c r="P54" s="4">
        <v>44000</v>
      </c>
    </row>
    <row r="55" spans="3:20" x14ac:dyDescent="0.25">
      <c r="C55" s="1" t="s">
        <v>11</v>
      </c>
      <c r="D55" s="1" t="s">
        <v>58</v>
      </c>
      <c r="E55" s="3" t="s">
        <v>59</v>
      </c>
      <c r="F55" s="3" t="s">
        <v>66</v>
      </c>
      <c r="G55" s="4">
        <v>42725</v>
      </c>
      <c r="H55" s="4">
        <v>42557</v>
      </c>
      <c r="I55" s="4">
        <v>44357</v>
      </c>
      <c r="J55" s="33">
        <f t="shared" si="12"/>
        <v>43557</v>
      </c>
      <c r="K55" s="2" t="s">
        <v>67</v>
      </c>
      <c r="L55" s="1" t="s">
        <v>27</v>
      </c>
      <c r="N55" s="4">
        <f>SUM(G55+2000)</f>
        <v>44725</v>
      </c>
      <c r="O55" s="34">
        <f>G55*104%</f>
        <v>44434</v>
      </c>
      <c r="P55" s="4">
        <f t="shared" si="6"/>
        <v>46434</v>
      </c>
    </row>
    <row r="56" spans="3:20" x14ac:dyDescent="0.25">
      <c r="D56" s="1" t="s">
        <v>38</v>
      </c>
      <c r="J56" s="33"/>
      <c r="N56" s="4"/>
      <c r="O56" s="34"/>
      <c r="P56" s="4"/>
    </row>
    <row r="57" spans="3:20" x14ac:dyDescent="0.25">
      <c r="C57" s="1" t="s">
        <v>11</v>
      </c>
      <c r="D57" s="1" t="s">
        <v>58</v>
      </c>
      <c r="E57" s="3" t="s">
        <v>59</v>
      </c>
      <c r="F57" s="3" t="s">
        <v>68</v>
      </c>
      <c r="G57" s="4">
        <v>40067</v>
      </c>
      <c r="H57" s="4">
        <v>39067</v>
      </c>
      <c r="I57" s="4">
        <v>42786</v>
      </c>
      <c r="J57" s="33">
        <f t="shared" ref="J57:J58" si="13">SUM(H57+1000)</f>
        <v>40067</v>
      </c>
      <c r="N57" s="4">
        <f>SUM(G57+2000)</f>
        <v>42067</v>
      </c>
      <c r="O57" s="34">
        <f>G57*104%</f>
        <v>41669.68</v>
      </c>
      <c r="P57" s="4">
        <v>47000</v>
      </c>
    </row>
    <row r="58" spans="3:20" x14ac:dyDescent="0.25">
      <c r="C58" s="1" t="s">
        <v>11</v>
      </c>
      <c r="D58" s="1" t="s">
        <v>19</v>
      </c>
      <c r="E58" s="3">
        <v>102</v>
      </c>
      <c r="F58" s="3" t="s">
        <v>69</v>
      </c>
      <c r="G58" s="4">
        <v>27399</v>
      </c>
      <c r="H58" s="4">
        <v>26399</v>
      </c>
      <c r="I58" s="4">
        <v>1800</v>
      </c>
      <c r="J58" s="33">
        <f t="shared" si="13"/>
        <v>27399</v>
      </c>
      <c r="N58" s="4">
        <f>SUM(G58+2000)</f>
        <v>29399</v>
      </c>
      <c r="O58" s="34">
        <f>G58*104%</f>
        <v>28494.960000000003</v>
      </c>
      <c r="P58" s="4">
        <f t="shared" si="6"/>
        <v>30494.960000000003</v>
      </c>
    </row>
    <row r="59" spans="3:20" ht="9" customHeight="1" x14ac:dyDescent="0.25">
      <c r="J59" s="33"/>
      <c r="N59" s="4"/>
      <c r="O59" s="34"/>
      <c r="P59" s="4"/>
    </row>
    <row r="60" spans="3:20" x14ac:dyDescent="0.25">
      <c r="D60" s="1" t="s">
        <v>1081</v>
      </c>
      <c r="N60" s="4"/>
      <c r="T60" s="145"/>
    </row>
    <row r="61" spans="3:20" ht="10.5" customHeight="1" x14ac:dyDescent="0.25">
      <c r="N61" s="4"/>
      <c r="T61" s="145"/>
    </row>
    <row r="62" spans="3:20" x14ac:dyDescent="0.25">
      <c r="D62" s="32" t="s">
        <v>70</v>
      </c>
      <c r="N62" s="4"/>
      <c r="T62" s="145"/>
    </row>
    <row r="63" spans="3:20" x14ac:dyDescent="0.25">
      <c r="C63" s="1" t="s">
        <v>11</v>
      </c>
      <c r="D63" s="1" t="s">
        <v>1073</v>
      </c>
      <c r="F63" s="3" t="s">
        <v>71</v>
      </c>
      <c r="N63" s="4"/>
    </row>
    <row r="64" spans="3:20" x14ac:dyDescent="0.25">
      <c r="C64" s="1" t="s">
        <v>11</v>
      </c>
      <c r="D64" s="1" t="s">
        <v>1074</v>
      </c>
      <c r="F64" s="3" t="s">
        <v>72</v>
      </c>
      <c r="N64" s="4"/>
    </row>
    <row r="65" spans="3:16" x14ac:dyDescent="0.25">
      <c r="N65" s="4"/>
    </row>
    <row r="66" spans="3:16" x14ac:dyDescent="0.25">
      <c r="D66" s="32" t="s">
        <v>73</v>
      </c>
      <c r="G66" s="43">
        <f>SUM(G12:G65)</f>
        <v>1367536</v>
      </c>
      <c r="H66" s="43">
        <v>1329536</v>
      </c>
      <c r="I66" s="43">
        <v>1230972</v>
      </c>
      <c r="N66" s="43">
        <f>SUM(N12:N58)</f>
        <v>1443536</v>
      </c>
      <c r="O66" s="44">
        <f>G66*102%</f>
        <v>1394886.72</v>
      </c>
      <c r="P66" s="43">
        <v>1525593</v>
      </c>
    </row>
    <row r="67" spans="3:16" x14ac:dyDescent="0.25">
      <c r="D67" s="32"/>
      <c r="G67" s="43"/>
      <c r="H67" s="43"/>
      <c r="I67" s="43"/>
      <c r="N67" s="43"/>
      <c r="O67" s="44">
        <f>SUM(O66-G66)</f>
        <v>27350.719999999972</v>
      </c>
      <c r="P67" s="43"/>
    </row>
    <row r="68" spans="3:16" x14ac:dyDescent="0.25">
      <c r="N68" s="4"/>
    </row>
    <row r="69" spans="3:16" x14ac:dyDescent="0.25">
      <c r="C69" s="40" t="s">
        <v>74</v>
      </c>
      <c r="D69" s="1" t="s">
        <v>19</v>
      </c>
      <c r="E69" s="3">
        <v>102</v>
      </c>
      <c r="F69" s="3" t="s">
        <v>75</v>
      </c>
      <c r="G69" s="4">
        <v>29985</v>
      </c>
      <c r="H69" s="4">
        <v>30751</v>
      </c>
      <c r="I69" s="4">
        <v>34317</v>
      </c>
      <c r="J69" s="33">
        <f t="shared" ref="J69:J71" si="14">SUM(H69+1000)</f>
        <v>31751</v>
      </c>
      <c r="N69" s="4">
        <f>SUM(G69+2000)</f>
        <v>31985</v>
      </c>
      <c r="O69" s="34">
        <f>G69*104%</f>
        <v>31184.400000000001</v>
      </c>
      <c r="P69" s="4">
        <f t="shared" ref="P69:P70" si="15">SUM(O69+2000)</f>
        <v>33184.400000000001</v>
      </c>
    </row>
    <row r="70" spans="3:16" x14ac:dyDescent="0.25">
      <c r="C70" s="40" t="s">
        <v>74</v>
      </c>
      <c r="D70" s="1" t="s">
        <v>19</v>
      </c>
      <c r="E70" s="3" t="s">
        <v>43</v>
      </c>
      <c r="F70" s="3" t="s">
        <v>76</v>
      </c>
      <c r="G70" s="4">
        <v>33763</v>
      </c>
      <c r="H70" s="4">
        <v>32763</v>
      </c>
      <c r="I70" s="4">
        <v>34563</v>
      </c>
      <c r="J70" s="33">
        <f t="shared" si="14"/>
        <v>33763</v>
      </c>
      <c r="N70" s="4">
        <f>SUM(G70+2000)</f>
        <v>35763</v>
      </c>
      <c r="O70" s="34">
        <f>G70*104%</f>
        <v>35113.520000000004</v>
      </c>
      <c r="P70" s="4">
        <f t="shared" si="15"/>
        <v>37113.520000000004</v>
      </c>
    </row>
    <row r="71" spans="3:16" x14ac:dyDescent="0.25">
      <c r="C71" s="40" t="s">
        <v>74</v>
      </c>
      <c r="D71" s="1" t="s">
        <v>22</v>
      </c>
      <c r="E71" s="3" t="s">
        <v>51</v>
      </c>
      <c r="F71" s="3" t="s">
        <v>77</v>
      </c>
      <c r="G71" s="4">
        <v>40215</v>
      </c>
      <c r="H71" s="4">
        <v>37449</v>
      </c>
      <c r="I71" s="4">
        <v>39249</v>
      </c>
      <c r="J71" s="33">
        <f t="shared" si="14"/>
        <v>38449</v>
      </c>
      <c r="N71" s="4">
        <f>SUM(G71+2000)</f>
        <v>42215</v>
      </c>
      <c r="O71" s="34">
        <f>G71*104%</f>
        <v>41823.599999999999</v>
      </c>
      <c r="P71" s="4">
        <v>45903</v>
      </c>
    </row>
    <row r="72" spans="3:16" x14ac:dyDescent="0.25">
      <c r="C72" s="40"/>
      <c r="N72" s="4"/>
    </row>
    <row r="73" spans="3:16" x14ac:dyDescent="0.25">
      <c r="D73" s="32" t="s">
        <v>78</v>
      </c>
      <c r="G73" s="43">
        <f>SUM(G69:G72)</f>
        <v>103963</v>
      </c>
      <c r="H73" s="43">
        <v>100963</v>
      </c>
      <c r="I73" s="43">
        <v>108129</v>
      </c>
      <c r="N73" s="43">
        <f>SUM(N69:N72)</f>
        <v>109963</v>
      </c>
      <c r="O73" s="44">
        <f>G73*102%</f>
        <v>106042.26</v>
      </c>
      <c r="P73" s="43">
        <f>SUM(P69:P71)</f>
        <v>116200.92000000001</v>
      </c>
    </row>
    <row r="74" spans="3:16" x14ac:dyDescent="0.25">
      <c r="N74" s="4"/>
      <c r="O74" s="44">
        <f>SUM(O73-G73)</f>
        <v>2079.2599999999948</v>
      </c>
      <c r="P74" s="43"/>
    </row>
    <row r="75" spans="3:16" x14ac:dyDescent="0.25">
      <c r="C75" s="32" t="s">
        <v>79</v>
      </c>
      <c r="N75" s="4"/>
    </row>
    <row r="76" spans="3:16" x14ac:dyDescent="0.25">
      <c r="N76" s="4"/>
    </row>
    <row r="77" spans="3:16" x14ac:dyDescent="0.25">
      <c r="C77" s="1" t="s">
        <v>80</v>
      </c>
      <c r="D77" s="1" t="s">
        <v>79</v>
      </c>
      <c r="F77" s="3" t="s">
        <v>81</v>
      </c>
      <c r="G77" s="4">
        <v>92040</v>
      </c>
      <c r="H77" s="4">
        <v>92040</v>
      </c>
      <c r="I77" s="4">
        <v>92040</v>
      </c>
      <c r="J77" s="1">
        <v>92040</v>
      </c>
      <c r="N77" s="4">
        <f>SUM(G77+2000)</f>
        <v>94040</v>
      </c>
      <c r="O77" s="34">
        <f>G77*104%</f>
        <v>95721.600000000006</v>
      </c>
      <c r="P77" s="4">
        <v>99563</v>
      </c>
    </row>
    <row r="78" spans="3:16" x14ac:dyDescent="0.25">
      <c r="D78" s="1" t="s">
        <v>82</v>
      </c>
      <c r="N78" s="4"/>
    </row>
    <row r="79" spans="3:16" x14ac:dyDescent="0.25">
      <c r="D79" s="1" t="s">
        <v>83</v>
      </c>
      <c r="N79" s="4"/>
    </row>
    <row r="80" spans="3:16" x14ac:dyDescent="0.25">
      <c r="D80" s="1" t="s">
        <v>84</v>
      </c>
      <c r="N80" s="4"/>
    </row>
    <row r="81" spans="3:18" x14ac:dyDescent="0.25">
      <c r="C81" s="1" t="s">
        <v>80</v>
      </c>
      <c r="D81" s="1" t="s">
        <v>85</v>
      </c>
      <c r="E81" s="3" t="s">
        <v>16</v>
      </c>
      <c r="F81" s="3" t="s">
        <v>86</v>
      </c>
      <c r="G81" s="4">
        <v>59104</v>
      </c>
      <c r="H81" s="4">
        <v>58104</v>
      </c>
      <c r="I81" s="4">
        <v>59904</v>
      </c>
      <c r="J81" s="33">
        <f t="shared" ref="J81:J84" si="16">SUM(H81+1000)</f>
        <v>59104</v>
      </c>
      <c r="N81" s="4">
        <f>SUM(G81+2000)</f>
        <v>61104</v>
      </c>
      <c r="O81" s="34">
        <f>G81*104%</f>
        <v>61468.160000000003</v>
      </c>
      <c r="P81" s="4">
        <v>64650</v>
      </c>
    </row>
    <row r="82" spans="3:18" x14ac:dyDescent="0.25">
      <c r="C82" s="1" t="s">
        <v>80</v>
      </c>
      <c r="D82" s="1" t="s">
        <v>22</v>
      </c>
      <c r="E82" s="3" t="s">
        <v>51</v>
      </c>
      <c r="F82" s="3" t="s">
        <v>87</v>
      </c>
      <c r="G82" s="4">
        <v>39085</v>
      </c>
      <c r="H82" s="4">
        <v>38085</v>
      </c>
      <c r="I82" s="4">
        <v>39885</v>
      </c>
      <c r="J82" s="33">
        <f t="shared" si="16"/>
        <v>39085</v>
      </c>
      <c r="N82" s="4">
        <f>SUM(G82+2000)</f>
        <v>41085</v>
      </c>
      <c r="O82" s="34">
        <f>G82*104%</f>
        <v>40648.400000000001</v>
      </c>
      <c r="P82" s="4">
        <v>43430</v>
      </c>
    </row>
    <row r="83" spans="3:18" x14ac:dyDescent="0.25">
      <c r="C83" s="1" t="s">
        <v>80</v>
      </c>
      <c r="D83" s="1" t="s">
        <v>28</v>
      </c>
      <c r="E83" s="3" t="s">
        <v>43</v>
      </c>
      <c r="F83" s="3" t="s">
        <v>88</v>
      </c>
      <c r="G83" s="4">
        <v>29527</v>
      </c>
      <c r="H83" s="4">
        <v>28527</v>
      </c>
      <c r="I83" s="4">
        <v>30327</v>
      </c>
      <c r="J83" s="33">
        <f t="shared" si="16"/>
        <v>29527</v>
      </c>
      <c r="N83" s="4">
        <f>SUM(G83+2000)</f>
        <v>31527</v>
      </c>
      <c r="O83" s="34">
        <f>G83*104%</f>
        <v>30708.080000000002</v>
      </c>
      <c r="P83" s="4">
        <v>33299</v>
      </c>
    </row>
    <row r="84" spans="3:18" x14ac:dyDescent="0.25">
      <c r="C84" s="1" t="s">
        <v>80</v>
      </c>
      <c r="D84" s="1" t="s">
        <v>89</v>
      </c>
      <c r="E84" s="3" t="s">
        <v>16</v>
      </c>
      <c r="F84" s="3" t="s">
        <v>90</v>
      </c>
      <c r="G84" s="4">
        <v>53021</v>
      </c>
      <c r="H84" s="4">
        <v>52021</v>
      </c>
      <c r="I84" s="4">
        <v>53821</v>
      </c>
      <c r="J84" s="33">
        <f t="shared" si="16"/>
        <v>53021</v>
      </c>
      <c r="N84" s="4">
        <f>SUM(G84+2000)</f>
        <v>55021</v>
      </c>
      <c r="O84" s="34">
        <f>G84*104%</f>
        <v>55141.840000000004</v>
      </c>
      <c r="P84" s="4">
        <v>58202</v>
      </c>
      <c r="Q84" s="34"/>
      <c r="R84" s="34"/>
    </row>
    <row r="85" spans="3:18" x14ac:dyDescent="0.25">
      <c r="N85" s="4"/>
    </row>
    <row r="86" spans="3:18" x14ac:dyDescent="0.25">
      <c r="D86" s="32" t="s">
        <v>73</v>
      </c>
      <c r="G86" s="43">
        <f>SUM(G77:G84)</f>
        <v>272777</v>
      </c>
      <c r="H86" s="43">
        <v>268777</v>
      </c>
      <c r="I86" s="43">
        <v>275977</v>
      </c>
      <c r="N86" s="43">
        <f>SUM(N77:N84)</f>
        <v>282777</v>
      </c>
      <c r="O86" s="44">
        <f>G86*102%</f>
        <v>278232.53999999998</v>
      </c>
      <c r="P86" s="43">
        <f>SUM(P77:P84)</f>
        <v>299144</v>
      </c>
    </row>
    <row r="87" spans="3:18" x14ac:dyDescent="0.25">
      <c r="D87" s="32"/>
      <c r="H87" s="43"/>
      <c r="I87" s="43"/>
      <c r="N87" s="4"/>
      <c r="O87" s="44">
        <f>SUM(O86-G86)</f>
        <v>5455.539999999979</v>
      </c>
      <c r="P87" s="43"/>
    </row>
    <row r="88" spans="3:18" x14ac:dyDescent="0.25">
      <c r="C88" s="40"/>
      <c r="D88" s="45" t="s">
        <v>91</v>
      </c>
      <c r="E88" s="41"/>
      <c r="F88" s="41"/>
      <c r="H88" s="43"/>
      <c r="I88" s="43"/>
      <c r="N88" s="4"/>
    </row>
    <row r="89" spans="3:18" x14ac:dyDescent="0.25">
      <c r="C89" s="40" t="s">
        <v>92</v>
      </c>
      <c r="D89" s="40" t="s">
        <v>1079</v>
      </c>
      <c r="E89" s="41"/>
      <c r="F89" s="41" t="s">
        <v>93</v>
      </c>
      <c r="H89" s="43"/>
      <c r="I89" s="43"/>
      <c r="N89" s="4"/>
    </row>
    <row r="90" spans="3:18" x14ac:dyDescent="0.25">
      <c r="C90" s="40" t="s">
        <v>92</v>
      </c>
      <c r="D90" s="40" t="s">
        <v>94</v>
      </c>
      <c r="E90" s="41"/>
      <c r="F90" s="41" t="s">
        <v>95</v>
      </c>
      <c r="H90" s="43"/>
      <c r="I90" s="43"/>
      <c r="N90" s="4"/>
    </row>
    <row r="91" spans="3:18" x14ac:dyDescent="0.25">
      <c r="C91" s="40"/>
      <c r="D91" s="40"/>
      <c r="E91" s="41"/>
      <c r="F91" s="41"/>
      <c r="H91" s="43"/>
      <c r="I91" s="43"/>
      <c r="N91" s="4"/>
    </row>
    <row r="92" spans="3:18" x14ac:dyDescent="0.25">
      <c r="C92" s="32" t="s">
        <v>96</v>
      </c>
      <c r="D92" s="40"/>
      <c r="E92" s="41"/>
      <c r="F92" s="41"/>
      <c r="H92" s="43"/>
      <c r="I92" s="43"/>
      <c r="N92" s="4"/>
    </row>
    <row r="93" spans="3:18" x14ac:dyDescent="0.25">
      <c r="C93" s="40"/>
      <c r="D93" s="40"/>
      <c r="E93" s="41"/>
      <c r="F93" s="41"/>
      <c r="H93" s="43"/>
      <c r="I93" s="43"/>
      <c r="N93" s="4"/>
    </row>
    <row r="94" spans="3:18" x14ac:dyDescent="0.25">
      <c r="C94" s="40" t="s">
        <v>97</v>
      </c>
      <c r="D94" s="1" t="s">
        <v>98</v>
      </c>
      <c r="F94" s="3" t="s">
        <v>99</v>
      </c>
      <c r="G94" s="4">
        <v>84629</v>
      </c>
      <c r="H94" s="4">
        <v>84629</v>
      </c>
      <c r="I94" s="43"/>
      <c r="J94" s="4">
        <v>84629</v>
      </c>
      <c r="N94" s="4">
        <f>SUM(G94+2000)</f>
        <v>86629</v>
      </c>
      <c r="O94" s="34">
        <f>G94*104%</f>
        <v>88014.16</v>
      </c>
      <c r="P94" s="4">
        <v>91707</v>
      </c>
    </row>
    <row r="95" spans="3:18" x14ac:dyDescent="0.25">
      <c r="C95" s="40"/>
      <c r="D95" s="1" t="s">
        <v>100</v>
      </c>
      <c r="I95" s="43"/>
      <c r="J95" s="4"/>
      <c r="N95" s="4"/>
    </row>
    <row r="96" spans="3:18" x14ac:dyDescent="0.25">
      <c r="C96" s="40" t="s">
        <v>97</v>
      </c>
      <c r="D96" s="1" t="s">
        <v>101</v>
      </c>
      <c r="F96" s="3" t="s">
        <v>102</v>
      </c>
      <c r="G96" s="4">
        <v>84629</v>
      </c>
      <c r="H96" s="4">
        <v>84629</v>
      </c>
      <c r="I96" s="43"/>
      <c r="J96" s="4">
        <v>84629</v>
      </c>
      <c r="N96" s="4">
        <f>SUM(G96+2000)</f>
        <v>86629</v>
      </c>
      <c r="O96" s="34">
        <f>G96*104%</f>
        <v>88014.16</v>
      </c>
      <c r="P96" s="4">
        <v>91707</v>
      </c>
    </row>
    <row r="97" spans="2:16" x14ac:dyDescent="0.25">
      <c r="C97" s="40"/>
      <c r="D97" s="1" t="s">
        <v>100</v>
      </c>
      <c r="I97" s="43"/>
      <c r="J97" s="4"/>
      <c r="N97" s="4"/>
    </row>
    <row r="98" spans="2:16" x14ac:dyDescent="0.25">
      <c r="C98" s="40"/>
      <c r="D98" s="1" t="s">
        <v>103</v>
      </c>
      <c r="I98" s="43"/>
      <c r="J98" s="4"/>
      <c r="N98" s="4"/>
    </row>
    <row r="99" spans="2:16" x14ac:dyDescent="0.25">
      <c r="C99" s="40" t="s">
        <v>97</v>
      </c>
      <c r="D99" s="1" t="s">
        <v>104</v>
      </c>
      <c r="F99" s="3" t="s">
        <v>105</v>
      </c>
      <c r="G99" s="4">
        <v>83036</v>
      </c>
      <c r="H99" s="4">
        <v>83036</v>
      </c>
      <c r="I99" s="43"/>
      <c r="J99" s="4">
        <v>83036</v>
      </c>
      <c r="N99" s="4">
        <f>SUM(G99+2000)</f>
        <v>85036</v>
      </c>
      <c r="O99" s="34">
        <f>G99*104%</f>
        <v>86357.440000000002</v>
      </c>
      <c r="P99" s="4">
        <v>90018</v>
      </c>
    </row>
    <row r="100" spans="2:16" x14ac:dyDescent="0.25">
      <c r="C100" s="40"/>
      <c r="D100" s="1" t="s">
        <v>100</v>
      </c>
      <c r="I100" s="43"/>
      <c r="J100" s="4"/>
      <c r="N100" s="4"/>
    </row>
    <row r="101" spans="2:16" x14ac:dyDescent="0.25">
      <c r="C101" s="40"/>
      <c r="D101" s="1" t="s">
        <v>103</v>
      </c>
      <c r="I101" s="43"/>
      <c r="J101" s="4"/>
      <c r="N101" s="4"/>
    </row>
    <row r="102" spans="2:16" x14ac:dyDescent="0.25">
      <c r="C102" s="40" t="s">
        <v>97</v>
      </c>
      <c r="D102" s="1" t="s">
        <v>106</v>
      </c>
      <c r="F102" s="3" t="s">
        <v>107</v>
      </c>
      <c r="G102" s="4">
        <v>84066</v>
      </c>
      <c r="H102" s="4">
        <v>84066</v>
      </c>
      <c r="I102" s="43"/>
      <c r="J102" s="4">
        <v>84066</v>
      </c>
      <c r="N102" s="4">
        <f>SUM(G102+2000)</f>
        <v>86066</v>
      </c>
      <c r="O102" s="34">
        <f>G102*104%</f>
        <v>87428.64</v>
      </c>
      <c r="P102" s="4">
        <v>91110</v>
      </c>
    </row>
    <row r="103" spans="2:16" x14ac:dyDescent="0.25">
      <c r="C103" s="40"/>
      <c r="D103" s="1" t="s">
        <v>100</v>
      </c>
      <c r="I103" s="43"/>
      <c r="N103" s="4"/>
    </row>
    <row r="104" spans="2:16" x14ac:dyDescent="0.25">
      <c r="C104" s="40"/>
      <c r="D104" s="1" t="s">
        <v>103</v>
      </c>
      <c r="I104" s="43"/>
      <c r="N104" s="4"/>
    </row>
    <row r="105" spans="2:16" x14ac:dyDescent="0.25">
      <c r="C105" s="40"/>
      <c r="I105" s="43"/>
      <c r="N105" s="4"/>
    </row>
    <row r="106" spans="2:16" x14ac:dyDescent="0.25">
      <c r="C106" s="40"/>
      <c r="D106" s="32" t="s">
        <v>73</v>
      </c>
      <c r="G106" s="43">
        <f>SUM(G94:G104)</f>
        <v>336360</v>
      </c>
      <c r="H106" s="43">
        <v>336360</v>
      </c>
      <c r="I106" s="43"/>
      <c r="N106" s="43">
        <f>SUM(N94:N103)</f>
        <v>344360</v>
      </c>
      <c r="O106" s="44">
        <f>G106*102%</f>
        <v>343087.2</v>
      </c>
      <c r="P106" s="43">
        <f>SUM(P94:P102)</f>
        <v>364542</v>
      </c>
    </row>
    <row r="107" spans="2:16" x14ac:dyDescent="0.25">
      <c r="G107" s="42"/>
      <c r="J107" s="40"/>
      <c r="K107" s="47"/>
      <c r="L107" s="41"/>
      <c r="N107" s="4"/>
      <c r="O107" s="44">
        <f>SUM(O106-G106)</f>
        <v>6727.2000000000116</v>
      </c>
      <c r="P107" s="43"/>
    </row>
    <row r="108" spans="2:16" x14ac:dyDescent="0.25">
      <c r="G108" s="42"/>
      <c r="J108" s="40"/>
      <c r="K108" s="47"/>
      <c r="L108" s="41"/>
      <c r="N108" s="4"/>
      <c r="O108" s="44"/>
      <c r="P108" s="43"/>
    </row>
    <row r="109" spans="2:16" x14ac:dyDescent="0.25">
      <c r="C109" s="45" t="s">
        <v>108</v>
      </c>
      <c r="D109" s="40"/>
      <c r="E109" s="41"/>
      <c r="F109" s="41"/>
      <c r="G109" s="42"/>
      <c r="J109" s="40"/>
      <c r="K109" s="47"/>
      <c r="L109" s="41"/>
      <c r="N109" s="4"/>
    </row>
    <row r="110" spans="2:16" x14ac:dyDescent="0.25">
      <c r="B110" s="40"/>
      <c r="C110" s="40"/>
      <c r="D110" s="40"/>
      <c r="E110" s="41"/>
      <c r="F110" s="41"/>
      <c r="G110" s="42"/>
      <c r="J110" s="40"/>
      <c r="K110" s="47"/>
      <c r="L110" s="41"/>
      <c r="N110" s="4"/>
    </row>
    <row r="111" spans="2:16" x14ac:dyDescent="0.25">
      <c r="B111" s="40"/>
      <c r="C111" s="40" t="s">
        <v>109</v>
      </c>
      <c r="D111" s="40" t="s">
        <v>110</v>
      </c>
      <c r="E111" s="41" t="s">
        <v>111</v>
      </c>
      <c r="F111" s="41" t="s">
        <v>112</v>
      </c>
      <c r="G111" s="4">
        <v>47736</v>
      </c>
      <c r="H111" s="4">
        <v>47476</v>
      </c>
      <c r="I111" s="4">
        <v>49055</v>
      </c>
      <c r="J111" s="33">
        <f>SUM(H111+1000)</f>
        <v>48476</v>
      </c>
      <c r="N111" s="4">
        <f>SUM(G111+2000)</f>
        <v>49736</v>
      </c>
      <c r="O111" s="34">
        <f>G111*104%</f>
        <v>49645.440000000002</v>
      </c>
      <c r="P111" s="4">
        <v>52600</v>
      </c>
    </row>
    <row r="112" spans="2:16" x14ac:dyDescent="0.25">
      <c r="B112" s="40"/>
      <c r="C112" s="40"/>
      <c r="D112" s="40" t="s">
        <v>113</v>
      </c>
      <c r="E112" s="41"/>
      <c r="F112" s="41"/>
      <c r="N112" s="4"/>
    </row>
    <row r="113" spans="1:16" x14ac:dyDescent="0.25">
      <c r="B113" s="40"/>
      <c r="C113" s="40" t="s">
        <v>109</v>
      </c>
      <c r="D113" s="40" t="s">
        <v>114</v>
      </c>
      <c r="E113" s="41" t="s">
        <v>59</v>
      </c>
      <c r="F113" s="41" t="s">
        <v>115</v>
      </c>
      <c r="G113" s="4">
        <v>36451</v>
      </c>
      <c r="H113" s="4">
        <v>35451</v>
      </c>
      <c r="I113" s="4">
        <v>37251</v>
      </c>
      <c r="J113" s="33">
        <f t="shared" ref="J113:J115" si="17">SUM(H113+1000)</f>
        <v>36451</v>
      </c>
      <c r="N113" s="4">
        <f>SUM(G113+2000)</f>
        <v>38451</v>
      </c>
      <c r="O113" s="34">
        <f>G113*104%</f>
        <v>37909.040000000001</v>
      </c>
      <c r="P113" s="4">
        <f t="shared" ref="P113" si="18">SUM(O113+2000)</f>
        <v>39909.040000000001</v>
      </c>
    </row>
    <row r="114" spans="1:16" x14ac:dyDescent="0.25">
      <c r="B114" s="40"/>
      <c r="C114" s="40" t="s">
        <v>109</v>
      </c>
      <c r="D114" s="40" t="s">
        <v>114</v>
      </c>
      <c r="E114" s="41" t="s">
        <v>59</v>
      </c>
      <c r="F114" s="41" t="s">
        <v>116</v>
      </c>
      <c r="G114" s="4">
        <v>32762</v>
      </c>
      <c r="H114" s="4">
        <v>31762</v>
      </c>
      <c r="I114" s="4">
        <v>33562</v>
      </c>
      <c r="J114" s="33">
        <f t="shared" si="17"/>
        <v>32762</v>
      </c>
      <c r="N114" s="4">
        <f>SUM(G114+2000)</f>
        <v>34762</v>
      </c>
      <c r="O114" s="34">
        <f>G114*104%</f>
        <v>34072.480000000003</v>
      </c>
      <c r="P114" s="4">
        <v>36727</v>
      </c>
    </row>
    <row r="115" spans="1:16" x14ac:dyDescent="0.25">
      <c r="B115" s="40"/>
      <c r="C115" s="40" t="s">
        <v>109</v>
      </c>
      <c r="D115" s="40" t="s">
        <v>39</v>
      </c>
      <c r="E115" s="41">
        <v>101</v>
      </c>
      <c r="F115" s="41" t="s">
        <v>117</v>
      </c>
      <c r="G115" s="4">
        <v>29068</v>
      </c>
      <c r="H115" s="4">
        <v>28068</v>
      </c>
      <c r="I115" s="4">
        <v>28069</v>
      </c>
      <c r="J115" s="33">
        <f t="shared" si="17"/>
        <v>29068</v>
      </c>
      <c r="K115" s="2" t="s">
        <v>118</v>
      </c>
      <c r="N115" s="4">
        <f>SUM(G115+2000)</f>
        <v>31068</v>
      </c>
      <c r="O115" s="34">
        <f>G115*104%</f>
        <v>30230.720000000001</v>
      </c>
      <c r="P115" s="4">
        <v>33541</v>
      </c>
    </row>
    <row r="116" spans="1:16" x14ac:dyDescent="0.25">
      <c r="B116" s="40"/>
      <c r="C116" s="40"/>
      <c r="D116" s="45"/>
      <c r="E116" s="41"/>
      <c r="F116" s="41"/>
      <c r="N116" s="4"/>
    </row>
    <row r="117" spans="1:16" x14ac:dyDescent="0.25">
      <c r="B117" s="40"/>
      <c r="C117" s="40"/>
      <c r="D117" s="45" t="s">
        <v>73</v>
      </c>
      <c r="E117" s="41"/>
      <c r="F117" s="41"/>
      <c r="G117" s="43">
        <f>SUM(G111:G115)</f>
        <v>146017</v>
      </c>
      <c r="H117" s="43">
        <v>142757</v>
      </c>
      <c r="I117" s="43">
        <v>147937</v>
      </c>
      <c r="N117" s="43">
        <f>SUM(N111:N115)</f>
        <v>154017</v>
      </c>
      <c r="O117" s="44">
        <f>G117*102%</f>
        <v>148937.34</v>
      </c>
      <c r="P117" s="43">
        <f>SUM(P111:P115)</f>
        <v>162777.04</v>
      </c>
    </row>
    <row r="118" spans="1:16" x14ac:dyDescent="0.25">
      <c r="B118" s="40"/>
      <c r="C118" s="40"/>
      <c r="D118" s="45"/>
      <c r="E118" s="41"/>
      <c r="F118" s="41"/>
      <c r="H118" s="43"/>
      <c r="I118" s="43"/>
      <c r="N118" s="4"/>
      <c r="O118" s="44">
        <f>SUM(O117-G117)</f>
        <v>2920.3399999999965</v>
      </c>
      <c r="P118" s="43"/>
    </row>
    <row r="119" spans="1:16" x14ac:dyDescent="0.25">
      <c r="B119" s="40"/>
      <c r="C119" s="40"/>
      <c r="D119" s="45"/>
      <c r="E119" s="41"/>
      <c r="F119" s="41"/>
      <c r="H119" s="43"/>
      <c r="I119" s="43"/>
      <c r="N119" s="4"/>
      <c r="O119" s="44"/>
      <c r="P119" s="43"/>
    </row>
    <row r="120" spans="1:16" x14ac:dyDescent="0.25">
      <c r="C120" s="32" t="s">
        <v>119</v>
      </c>
      <c r="D120" s="32"/>
      <c r="N120" s="4"/>
    </row>
    <row r="121" spans="1:16" x14ac:dyDescent="0.25">
      <c r="N121" s="4"/>
    </row>
    <row r="122" spans="1:16" x14ac:dyDescent="0.25">
      <c r="C122" s="1" t="s">
        <v>120</v>
      </c>
      <c r="D122" s="1" t="s">
        <v>121</v>
      </c>
      <c r="E122" s="3">
        <v>111</v>
      </c>
      <c r="F122" s="3" t="s">
        <v>122</v>
      </c>
      <c r="G122" s="4">
        <v>59115</v>
      </c>
      <c r="H122" s="4">
        <v>58115</v>
      </c>
      <c r="I122" s="4">
        <v>59915</v>
      </c>
      <c r="J122" s="33">
        <f t="shared" ref="J122" si="19">SUM(H122+1000)</f>
        <v>59115</v>
      </c>
      <c r="N122" s="4">
        <f>SUM(G122+2000)</f>
        <v>61115</v>
      </c>
      <c r="O122" s="34">
        <f>G122*104%</f>
        <v>61479.6</v>
      </c>
      <c r="P122" s="4">
        <v>65378</v>
      </c>
    </row>
    <row r="123" spans="1:16" x14ac:dyDescent="0.25">
      <c r="D123" s="1" t="s">
        <v>123</v>
      </c>
      <c r="J123" s="33"/>
      <c r="N123" s="4"/>
    </row>
    <row r="124" spans="1:16" x14ac:dyDescent="0.25">
      <c r="C124" s="40" t="s">
        <v>120</v>
      </c>
      <c r="D124" s="40" t="s">
        <v>124</v>
      </c>
      <c r="E124" s="41" t="s">
        <v>59</v>
      </c>
      <c r="F124" s="41" t="s">
        <v>125</v>
      </c>
      <c r="G124" s="42">
        <v>35800</v>
      </c>
      <c r="H124" s="42">
        <v>34800</v>
      </c>
      <c r="I124" s="42">
        <v>36600</v>
      </c>
      <c r="J124" s="48">
        <f t="shared" ref="J124:J125" si="20">SUM(H124+1000)</f>
        <v>35800</v>
      </c>
      <c r="K124" s="47"/>
      <c r="L124" s="40"/>
      <c r="M124" s="40"/>
      <c r="N124" s="42">
        <f>SUM(G124+2000)</f>
        <v>37800</v>
      </c>
      <c r="O124" s="34">
        <f>G124*104%</f>
        <v>37232</v>
      </c>
      <c r="P124" s="4">
        <f t="shared" ref="P124" si="21">SUM(O124+2000)</f>
        <v>39232</v>
      </c>
    </row>
    <row r="125" spans="1:16" x14ac:dyDescent="0.25">
      <c r="C125" s="1" t="s">
        <v>120</v>
      </c>
      <c r="D125" s="35" t="s">
        <v>126</v>
      </c>
      <c r="E125" s="49">
        <v>106</v>
      </c>
      <c r="F125" s="49" t="s">
        <v>127</v>
      </c>
      <c r="G125" s="4">
        <v>36800</v>
      </c>
      <c r="H125" s="50">
        <v>35800</v>
      </c>
      <c r="I125" s="50">
        <v>69800</v>
      </c>
      <c r="J125" s="33">
        <f t="shared" si="20"/>
        <v>36800</v>
      </c>
      <c r="K125" s="51"/>
      <c r="L125" s="52"/>
      <c r="M125" s="52"/>
      <c r="N125" s="4">
        <f>SUM(G125+2000)</f>
        <v>38800</v>
      </c>
      <c r="O125" s="34">
        <v>0</v>
      </c>
      <c r="P125" s="4">
        <v>40500</v>
      </c>
    </row>
    <row r="126" spans="1:16" x14ac:dyDescent="0.25">
      <c r="A126" s="52"/>
      <c r="B126" s="53"/>
      <c r="D126" s="35"/>
      <c r="E126" s="49"/>
      <c r="F126" s="49"/>
      <c r="H126" s="50"/>
      <c r="I126" s="50"/>
      <c r="J126" s="33"/>
      <c r="K126" s="51"/>
      <c r="L126" s="52"/>
      <c r="M126" s="52"/>
      <c r="N126" s="4"/>
      <c r="O126" s="52"/>
      <c r="P126" s="136"/>
    </row>
    <row r="127" spans="1:16" x14ac:dyDescent="0.25">
      <c r="A127" s="52"/>
      <c r="B127" s="53"/>
      <c r="D127" s="32" t="s">
        <v>73</v>
      </c>
      <c r="E127" s="49"/>
      <c r="F127" s="50"/>
      <c r="G127" s="43">
        <f>SUM(G122:G124)</f>
        <v>94915</v>
      </c>
      <c r="H127" s="50"/>
      <c r="I127" s="50"/>
      <c r="J127" s="33"/>
      <c r="K127" s="51"/>
      <c r="L127" s="52"/>
      <c r="M127" s="52"/>
      <c r="N127" s="43">
        <f>SUM(N126:N126)</f>
        <v>0</v>
      </c>
      <c r="O127" s="44">
        <f>G127*102%</f>
        <v>96813.3</v>
      </c>
      <c r="P127" s="43">
        <f>SUM(P122:P125)</f>
        <v>145110</v>
      </c>
    </row>
    <row r="128" spans="1:16" x14ac:dyDescent="0.25">
      <c r="A128" s="52"/>
      <c r="B128" s="53"/>
      <c r="D128" s="35"/>
      <c r="E128" s="49"/>
      <c r="F128" s="49"/>
      <c r="H128" s="50"/>
      <c r="I128" s="50"/>
      <c r="J128" s="33"/>
      <c r="K128" s="51"/>
      <c r="L128" s="52"/>
      <c r="M128" s="52"/>
      <c r="N128" s="4"/>
      <c r="O128" s="44">
        <f>SUM(O127-G127)</f>
        <v>1898.3000000000029</v>
      </c>
      <c r="P128" s="43"/>
    </row>
    <row r="129" spans="1:16" x14ac:dyDescent="0.25">
      <c r="A129" s="52"/>
      <c r="B129" s="53"/>
      <c r="C129" s="32" t="s">
        <v>128</v>
      </c>
      <c r="D129" s="35"/>
      <c r="E129" s="49"/>
      <c r="F129" s="49"/>
      <c r="H129" s="50"/>
      <c r="I129" s="50"/>
      <c r="J129" s="33"/>
      <c r="K129" s="51"/>
      <c r="L129" s="52"/>
      <c r="M129" s="52"/>
      <c r="N129" s="4"/>
      <c r="O129" s="52"/>
      <c r="P129" s="136"/>
    </row>
    <row r="130" spans="1:16" x14ac:dyDescent="0.25">
      <c r="A130" s="52"/>
      <c r="B130" s="53"/>
      <c r="D130" s="35"/>
      <c r="E130" s="49"/>
      <c r="F130" s="49"/>
      <c r="H130" s="50"/>
      <c r="I130" s="50"/>
      <c r="J130" s="33"/>
      <c r="K130" s="51"/>
      <c r="L130" s="52"/>
      <c r="M130" s="52"/>
      <c r="N130" s="4"/>
      <c r="O130" s="52"/>
      <c r="P130" s="136"/>
    </row>
    <row r="131" spans="1:16" x14ac:dyDescent="0.25">
      <c r="C131" s="40" t="s">
        <v>129</v>
      </c>
      <c r="D131" s="40" t="s">
        <v>1042</v>
      </c>
      <c r="E131" s="41">
        <v>112</v>
      </c>
      <c r="F131" s="41" t="s">
        <v>130</v>
      </c>
      <c r="G131" s="42">
        <v>55000</v>
      </c>
      <c r="N131" s="4">
        <f>SUM(G131+2000)</f>
        <v>57000</v>
      </c>
      <c r="O131" s="34">
        <f>G131*104%</f>
        <v>57200</v>
      </c>
      <c r="P131" s="4">
        <v>60300</v>
      </c>
    </row>
    <row r="132" spans="1:16" x14ac:dyDescent="0.25">
      <c r="C132" s="40"/>
      <c r="D132" s="40" t="s">
        <v>123</v>
      </c>
      <c r="E132" s="41"/>
      <c r="F132" s="41"/>
      <c r="G132" s="42"/>
      <c r="N132" s="4"/>
    </row>
    <row r="133" spans="1:16" x14ac:dyDescent="0.25">
      <c r="N133" s="4"/>
    </row>
    <row r="134" spans="1:16" x14ac:dyDescent="0.25">
      <c r="D134" s="32" t="s">
        <v>73</v>
      </c>
      <c r="G134" s="43">
        <f>SUM(G131)</f>
        <v>55000</v>
      </c>
      <c r="H134" s="43">
        <v>128715</v>
      </c>
      <c r="I134" s="43">
        <v>166315</v>
      </c>
      <c r="N134" s="43">
        <f>SUM(N131:N133)</f>
        <v>57000</v>
      </c>
      <c r="O134" s="44">
        <f>G134*102%</f>
        <v>56100</v>
      </c>
      <c r="P134" s="43">
        <v>60300</v>
      </c>
    </row>
    <row r="135" spans="1:16" x14ac:dyDescent="0.25">
      <c r="D135" s="32"/>
      <c r="N135" s="4"/>
      <c r="O135" s="44">
        <f>SUM(O134-G134)</f>
        <v>1100</v>
      </c>
      <c r="P135" s="43"/>
    </row>
    <row r="136" spans="1:16" x14ac:dyDescent="0.25">
      <c r="C136" s="32" t="s">
        <v>131</v>
      </c>
      <c r="D136" s="32"/>
      <c r="N136" s="4"/>
    </row>
    <row r="137" spans="1:16" x14ac:dyDescent="0.25">
      <c r="N137" s="4"/>
    </row>
    <row r="138" spans="1:16" x14ac:dyDescent="0.25">
      <c r="C138" s="1" t="s">
        <v>132</v>
      </c>
      <c r="D138" s="1" t="s">
        <v>133</v>
      </c>
      <c r="E138" s="3" t="s">
        <v>134</v>
      </c>
      <c r="F138" s="3" t="s">
        <v>135</v>
      </c>
      <c r="G138" s="4">
        <v>83874</v>
      </c>
      <c r="H138" s="4">
        <v>82874</v>
      </c>
      <c r="I138" s="4">
        <v>82875</v>
      </c>
      <c r="J138" s="33">
        <f>SUM(H138+1000)</f>
        <v>83874</v>
      </c>
      <c r="N138" s="4">
        <f>SUM(G138+2000)</f>
        <v>85874</v>
      </c>
      <c r="O138" s="34">
        <f>G138*104%</f>
        <v>87228.96</v>
      </c>
      <c r="P138" s="4">
        <v>90906</v>
      </c>
    </row>
    <row r="139" spans="1:16" x14ac:dyDescent="0.25">
      <c r="D139" s="1" t="s">
        <v>136</v>
      </c>
      <c r="N139" s="4"/>
    </row>
    <row r="140" spans="1:16" x14ac:dyDescent="0.25">
      <c r="D140" s="1" t="s">
        <v>123</v>
      </c>
      <c r="N140" s="4"/>
    </row>
    <row r="141" spans="1:16" x14ac:dyDescent="0.25">
      <c r="C141" s="1" t="s">
        <v>132</v>
      </c>
      <c r="D141" s="1" t="s">
        <v>137</v>
      </c>
      <c r="E141" s="3" t="s">
        <v>138</v>
      </c>
      <c r="F141" s="3" t="s">
        <v>139</v>
      </c>
      <c r="G141" s="4">
        <v>52650</v>
      </c>
      <c r="H141" s="4">
        <v>51650</v>
      </c>
      <c r="I141" s="4">
        <v>53450</v>
      </c>
      <c r="J141" s="33">
        <f>SUM(H141+1000)</f>
        <v>52650</v>
      </c>
      <c r="N141" s="4">
        <f>SUM(G141+2000)</f>
        <v>54650</v>
      </c>
      <c r="O141" s="34">
        <f>G141*104%</f>
        <v>54756</v>
      </c>
      <c r="P141" s="4">
        <f t="shared" ref="P141" si="22">SUM(O141+2000)</f>
        <v>56756</v>
      </c>
    </row>
    <row r="142" spans="1:16" x14ac:dyDescent="0.25">
      <c r="D142" s="1" t="s">
        <v>140</v>
      </c>
      <c r="N142" s="4"/>
    </row>
    <row r="143" spans="1:16" x14ac:dyDescent="0.25">
      <c r="C143" s="1" t="s">
        <v>132</v>
      </c>
      <c r="D143" s="1" t="s">
        <v>137</v>
      </c>
      <c r="E143" s="3">
        <v>107</v>
      </c>
      <c r="F143" s="3" t="s">
        <v>141</v>
      </c>
      <c r="G143" s="4">
        <v>37463</v>
      </c>
      <c r="H143" s="4">
        <v>36463</v>
      </c>
      <c r="I143" s="4">
        <v>1800</v>
      </c>
      <c r="J143" s="33">
        <f>SUM(H143+1000)</f>
        <v>37463</v>
      </c>
      <c r="N143" s="4">
        <f>SUM(G143+2000)</f>
        <v>39463</v>
      </c>
      <c r="O143" s="34">
        <f>G143*104%</f>
        <v>38961.520000000004</v>
      </c>
      <c r="P143" s="4">
        <v>41711</v>
      </c>
    </row>
    <row r="144" spans="1:16" x14ac:dyDescent="0.25">
      <c r="D144" s="1" t="s">
        <v>142</v>
      </c>
      <c r="N144" s="4"/>
    </row>
    <row r="145" spans="2:16" x14ac:dyDescent="0.25">
      <c r="C145" s="1" t="s">
        <v>132</v>
      </c>
      <c r="D145" s="1" t="s">
        <v>137</v>
      </c>
      <c r="E145" s="3">
        <v>107</v>
      </c>
      <c r="F145" s="3" t="s">
        <v>143</v>
      </c>
      <c r="G145" s="4">
        <v>35800</v>
      </c>
      <c r="H145" s="4">
        <v>34800</v>
      </c>
      <c r="I145" s="4">
        <v>36600</v>
      </c>
      <c r="J145" s="33">
        <f>SUM(H145+1000)</f>
        <v>35800</v>
      </c>
      <c r="K145" s="2" t="s">
        <v>144</v>
      </c>
      <c r="N145" s="4">
        <f>SUM(G145+2000)</f>
        <v>37800</v>
      </c>
      <c r="O145" s="34">
        <f>G145*104%</f>
        <v>37232</v>
      </c>
      <c r="P145" s="4">
        <v>39948</v>
      </c>
    </row>
    <row r="146" spans="2:16" x14ac:dyDescent="0.25">
      <c r="D146" s="1" t="s">
        <v>145</v>
      </c>
      <c r="N146" s="4"/>
    </row>
    <row r="147" spans="2:16" x14ac:dyDescent="0.25">
      <c r="C147" s="1" t="s">
        <v>132</v>
      </c>
      <c r="D147" s="1" t="s">
        <v>28</v>
      </c>
      <c r="E147" s="3" t="s">
        <v>43</v>
      </c>
      <c r="F147" s="3" t="s">
        <v>146</v>
      </c>
      <c r="G147" s="4">
        <v>31751</v>
      </c>
      <c r="H147" s="4">
        <v>30751</v>
      </c>
      <c r="I147" s="4">
        <v>35938</v>
      </c>
      <c r="J147" s="33">
        <f t="shared" ref="J147:J154" si="23">SUM(H147+1000)</f>
        <v>31751</v>
      </c>
      <c r="N147" s="4">
        <f t="shared" ref="N147:N154" si="24">SUM(G147+2000)</f>
        <v>33751</v>
      </c>
      <c r="O147" s="34">
        <f t="shared" ref="O147:O154" si="25">G147*104%</f>
        <v>33021.040000000001</v>
      </c>
      <c r="P147" s="4">
        <f t="shared" ref="P147:P152" si="26">SUM(O147+2000)</f>
        <v>35021.040000000001</v>
      </c>
    </row>
    <row r="148" spans="2:16" x14ac:dyDescent="0.25">
      <c r="C148" s="1" t="s">
        <v>132</v>
      </c>
      <c r="D148" s="1" t="s">
        <v>19</v>
      </c>
      <c r="E148" s="3" t="s">
        <v>43</v>
      </c>
      <c r="F148" s="3" t="s">
        <v>147</v>
      </c>
      <c r="G148" s="4">
        <v>31751</v>
      </c>
      <c r="H148" s="4">
        <v>30751</v>
      </c>
      <c r="I148" s="4">
        <v>34786</v>
      </c>
      <c r="J148" s="33">
        <f t="shared" si="23"/>
        <v>31751</v>
      </c>
      <c r="N148" s="4">
        <f t="shared" si="24"/>
        <v>33751</v>
      </c>
      <c r="O148" s="34">
        <f t="shared" si="25"/>
        <v>33021.040000000001</v>
      </c>
      <c r="P148" s="4">
        <v>35656</v>
      </c>
    </row>
    <row r="149" spans="2:16" x14ac:dyDescent="0.25">
      <c r="C149" s="1" t="s">
        <v>132</v>
      </c>
      <c r="D149" s="1" t="s">
        <v>19</v>
      </c>
      <c r="E149" s="3">
        <v>102</v>
      </c>
      <c r="F149" s="3" t="s">
        <v>148</v>
      </c>
      <c r="G149" s="4">
        <v>26800</v>
      </c>
      <c r="H149" s="4">
        <v>25800</v>
      </c>
      <c r="I149" s="4">
        <v>25801</v>
      </c>
      <c r="J149" s="33">
        <f t="shared" si="23"/>
        <v>26800</v>
      </c>
      <c r="K149" s="2" t="s">
        <v>149</v>
      </c>
      <c r="N149" s="4">
        <f t="shared" si="24"/>
        <v>28800</v>
      </c>
      <c r="O149" s="34">
        <f t="shared" si="25"/>
        <v>27872</v>
      </c>
      <c r="P149" s="4">
        <v>29872</v>
      </c>
    </row>
    <row r="150" spans="2:16" x14ac:dyDescent="0.25">
      <c r="C150" s="1" t="s">
        <v>132</v>
      </c>
      <c r="D150" s="1" t="s">
        <v>150</v>
      </c>
      <c r="E150" s="3">
        <v>102</v>
      </c>
      <c r="F150" s="3" t="s">
        <v>151</v>
      </c>
      <c r="G150" s="4">
        <v>23638</v>
      </c>
      <c r="J150" s="33"/>
      <c r="K150" s="2" t="s">
        <v>152</v>
      </c>
      <c r="L150" s="1" t="s">
        <v>27</v>
      </c>
      <c r="N150" s="4">
        <f t="shared" si="24"/>
        <v>25638</v>
      </c>
      <c r="O150" s="34">
        <f t="shared" si="25"/>
        <v>24583.52</v>
      </c>
      <c r="P150" s="4">
        <v>28600</v>
      </c>
    </row>
    <row r="151" spans="2:16" x14ac:dyDescent="0.25">
      <c r="B151" s="36"/>
      <c r="C151" s="1" t="s">
        <v>132</v>
      </c>
      <c r="D151" s="36" t="s">
        <v>45</v>
      </c>
      <c r="E151" s="37" t="s">
        <v>51</v>
      </c>
      <c r="F151" s="37" t="s">
        <v>153</v>
      </c>
      <c r="G151" s="4">
        <v>34092</v>
      </c>
      <c r="H151" s="38">
        <v>33092</v>
      </c>
      <c r="I151" s="38">
        <v>1800</v>
      </c>
      <c r="J151" s="33">
        <f t="shared" si="23"/>
        <v>34092</v>
      </c>
      <c r="N151" s="4">
        <f t="shared" si="24"/>
        <v>36092</v>
      </c>
      <c r="O151" s="34">
        <f t="shared" si="25"/>
        <v>35455.68</v>
      </c>
      <c r="P151" s="4">
        <v>38138</v>
      </c>
    </row>
    <row r="152" spans="2:16" x14ac:dyDescent="0.25">
      <c r="B152" s="36"/>
      <c r="C152" s="1" t="s">
        <v>132</v>
      </c>
      <c r="D152" s="36" t="s">
        <v>45</v>
      </c>
      <c r="E152" s="37" t="s">
        <v>51</v>
      </c>
      <c r="F152" s="37" t="s">
        <v>154</v>
      </c>
      <c r="G152" s="4">
        <v>33755</v>
      </c>
      <c r="H152" s="38">
        <v>32755</v>
      </c>
      <c r="I152" s="38">
        <v>1800</v>
      </c>
      <c r="J152" s="33">
        <f t="shared" si="23"/>
        <v>33755</v>
      </c>
      <c r="N152" s="4">
        <f t="shared" si="24"/>
        <v>35755</v>
      </c>
      <c r="O152" s="34">
        <f t="shared" si="25"/>
        <v>35105.200000000004</v>
      </c>
      <c r="P152" s="4">
        <f t="shared" si="26"/>
        <v>37105.200000000004</v>
      </c>
    </row>
    <row r="153" spans="2:16" x14ac:dyDescent="0.25">
      <c r="C153" s="1" t="s">
        <v>132</v>
      </c>
      <c r="D153" s="1" t="s">
        <v>155</v>
      </c>
      <c r="E153" s="3" t="s">
        <v>59</v>
      </c>
      <c r="F153" s="3" t="s">
        <v>156</v>
      </c>
      <c r="G153" s="4">
        <v>44905</v>
      </c>
      <c r="H153" s="4">
        <v>43905</v>
      </c>
      <c r="I153" s="4">
        <v>45705</v>
      </c>
      <c r="J153" s="33">
        <f t="shared" si="23"/>
        <v>44905</v>
      </c>
      <c r="N153" s="4">
        <f t="shared" si="24"/>
        <v>46905</v>
      </c>
      <c r="O153" s="34">
        <f t="shared" si="25"/>
        <v>46701.200000000004</v>
      </c>
      <c r="P153" s="4">
        <v>51900</v>
      </c>
    </row>
    <row r="154" spans="2:16" x14ac:dyDescent="0.25">
      <c r="C154" s="1" t="s">
        <v>132</v>
      </c>
      <c r="D154" s="1" t="s">
        <v>157</v>
      </c>
      <c r="E154" s="3">
        <v>111</v>
      </c>
      <c r="F154" s="3" t="s">
        <v>158</v>
      </c>
      <c r="G154" s="4">
        <v>54143</v>
      </c>
      <c r="H154" s="4">
        <v>53143</v>
      </c>
      <c r="I154" s="4">
        <v>54943</v>
      </c>
      <c r="J154" s="33">
        <f t="shared" si="23"/>
        <v>54143</v>
      </c>
      <c r="N154" s="4">
        <f t="shared" si="24"/>
        <v>56143</v>
      </c>
      <c r="O154" s="34">
        <f t="shared" si="25"/>
        <v>56308.72</v>
      </c>
      <c r="P154" s="4">
        <v>60009</v>
      </c>
    </row>
    <row r="155" spans="2:16" x14ac:dyDescent="0.25">
      <c r="D155" s="1" t="s">
        <v>103</v>
      </c>
      <c r="N155" s="4"/>
    </row>
    <row r="156" spans="2:16" x14ac:dyDescent="0.25">
      <c r="C156" s="1" t="s">
        <v>132</v>
      </c>
      <c r="D156" s="1" t="s">
        <v>159</v>
      </c>
      <c r="E156" s="3">
        <v>106</v>
      </c>
      <c r="F156" s="3" t="s">
        <v>160</v>
      </c>
      <c r="G156" s="4">
        <v>47800</v>
      </c>
      <c r="H156" s="4">
        <v>46800</v>
      </c>
      <c r="I156" s="4">
        <v>48600</v>
      </c>
      <c r="J156" s="33">
        <f>SUM(H156+1000)</f>
        <v>47800</v>
      </c>
      <c r="N156" s="4">
        <f>SUM(G156+2000)</f>
        <v>49800</v>
      </c>
      <c r="O156" s="34">
        <f>G156*104%</f>
        <v>49712</v>
      </c>
      <c r="P156" s="4">
        <f t="shared" ref="P156" si="27">SUM(O156+2000)</f>
        <v>51712</v>
      </c>
    </row>
    <row r="157" spans="2:16" x14ac:dyDescent="0.25">
      <c r="D157" s="1" t="s">
        <v>103</v>
      </c>
      <c r="N157" s="4"/>
    </row>
    <row r="158" spans="2:16" x14ac:dyDescent="0.25">
      <c r="C158" s="1" t="s">
        <v>132</v>
      </c>
      <c r="D158" s="1" t="s">
        <v>159</v>
      </c>
      <c r="E158" s="3">
        <v>106</v>
      </c>
      <c r="F158" s="3" t="s">
        <v>161</v>
      </c>
      <c r="G158" s="4">
        <v>37000</v>
      </c>
      <c r="H158" s="4">
        <v>36000</v>
      </c>
      <c r="I158" s="4">
        <v>39800</v>
      </c>
      <c r="J158" s="33">
        <f>SUM(H158+1000)</f>
        <v>37000</v>
      </c>
      <c r="N158" s="4">
        <f>SUM(G158+2000)</f>
        <v>39000</v>
      </c>
      <c r="O158" s="34">
        <f>G158*104%</f>
        <v>38480</v>
      </c>
      <c r="P158" s="4">
        <v>43132</v>
      </c>
    </row>
    <row r="159" spans="2:16" x14ac:dyDescent="0.25">
      <c r="D159" s="1" t="s">
        <v>103</v>
      </c>
      <c r="N159" s="4"/>
    </row>
    <row r="160" spans="2:16" x14ac:dyDescent="0.25">
      <c r="C160" s="1" t="s">
        <v>132</v>
      </c>
      <c r="D160" s="1" t="s">
        <v>159</v>
      </c>
      <c r="E160" s="3">
        <v>106</v>
      </c>
      <c r="F160" s="3" t="s">
        <v>162</v>
      </c>
      <c r="G160" s="4">
        <v>47800</v>
      </c>
      <c r="H160" s="4">
        <v>46800</v>
      </c>
      <c r="I160" s="4">
        <v>48600</v>
      </c>
      <c r="J160" s="33">
        <f>SUM(H160+1000)</f>
        <v>47800</v>
      </c>
      <c r="N160" s="4">
        <f>SUM(G160+2000)</f>
        <v>49800</v>
      </c>
      <c r="O160" s="34">
        <f>G160*104%</f>
        <v>49712</v>
      </c>
      <c r="P160" s="4">
        <f t="shared" ref="P160" si="28">SUM(O160+2000)</f>
        <v>51712</v>
      </c>
    </row>
    <row r="161" spans="1:18" x14ac:dyDescent="0.25">
      <c r="D161" s="1" t="s">
        <v>103</v>
      </c>
      <c r="N161" s="4"/>
    </row>
    <row r="162" spans="1:18" x14ac:dyDescent="0.25">
      <c r="B162" s="40"/>
      <c r="C162" s="1" t="s">
        <v>132</v>
      </c>
      <c r="D162" s="40" t="s">
        <v>159</v>
      </c>
      <c r="E162" s="41">
        <v>106</v>
      </c>
      <c r="F162" s="41" t="s">
        <v>163</v>
      </c>
      <c r="G162" s="4">
        <v>36000</v>
      </c>
      <c r="H162" s="42">
        <v>35000</v>
      </c>
      <c r="I162" s="42">
        <v>35001</v>
      </c>
      <c r="J162" s="33">
        <f>SUM(H162+1000)</f>
        <v>36000</v>
      </c>
      <c r="N162" s="4">
        <f>SUM(G162+2000)</f>
        <v>38000</v>
      </c>
      <c r="O162" s="34">
        <f>G162*104%</f>
        <v>37440</v>
      </c>
      <c r="P162" s="4">
        <v>40160</v>
      </c>
    </row>
    <row r="163" spans="1:18" x14ac:dyDescent="0.25">
      <c r="B163" s="40"/>
      <c r="C163" s="40"/>
      <c r="D163" s="40" t="s">
        <v>103</v>
      </c>
      <c r="E163" s="41"/>
      <c r="F163" s="41"/>
      <c r="H163" s="42"/>
      <c r="I163" s="42"/>
      <c r="N163" s="4"/>
    </row>
    <row r="164" spans="1:18" x14ac:dyDescent="0.25">
      <c r="C164" s="1" t="s">
        <v>132</v>
      </c>
      <c r="D164" s="1" t="s">
        <v>164</v>
      </c>
      <c r="E164" s="3" t="s">
        <v>165</v>
      </c>
      <c r="F164" s="3" t="s">
        <v>166</v>
      </c>
      <c r="G164" s="4">
        <v>25140</v>
      </c>
      <c r="H164" s="4">
        <v>24140</v>
      </c>
      <c r="I164" s="4">
        <v>25940</v>
      </c>
      <c r="J164" s="33">
        <f t="shared" ref="J164:J174" si="29">SUM(H164+1000)</f>
        <v>25140</v>
      </c>
      <c r="N164" s="4">
        <f t="shared" ref="N164:N174" si="30">SUM(G164+2000)</f>
        <v>27140</v>
      </c>
      <c r="O164" s="34">
        <f t="shared" ref="O164:O174" si="31">G164*104%</f>
        <v>26145.600000000002</v>
      </c>
      <c r="P164" s="4">
        <f t="shared" ref="P164:P172" si="32">SUM(O164+2000)</f>
        <v>28145.600000000002</v>
      </c>
    </row>
    <row r="165" spans="1:18" x14ac:dyDescent="0.25">
      <c r="C165" s="1" t="s">
        <v>132</v>
      </c>
      <c r="D165" s="1" t="s">
        <v>167</v>
      </c>
      <c r="E165" s="3" t="s">
        <v>165</v>
      </c>
      <c r="F165" s="3" t="s">
        <v>168</v>
      </c>
      <c r="G165" s="4">
        <v>32516</v>
      </c>
      <c r="H165" s="4">
        <v>31516</v>
      </c>
      <c r="I165" s="4">
        <v>33316</v>
      </c>
      <c r="J165" s="33">
        <f t="shared" si="29"/>
        <v>32516</v>
      </c>
      <c r="N165" s="4">
        <f t="shared" si="30"/>
        <v>34516</v>
      </c>
      <c r="O165" s="34">
        <f t="shared" si="31"/>
        <v>33816.639999999999</v>
      </c>
      <c r="P165" s="4">
        <v>36467</v>
      </c>
    </row>
    <row r="166" spans="1:18" x14ac:dyDescent="0.25">
      <c r="C166" s="1" t="s">
        <v>132</v>
      </c>
      <c r="D166" s="1" t="s">
        <v>167</v>
      </c>
      <c r="E166" s="3" t="s">
        <v>165</v>
      </c>
      <c r="F166" s="3" t="s">
        <v>169</v>
      </c>
      <c r="G166" s="4">
        <v>32370</v>
      </c>
      <c r="H166" s="4">
        <v>31370</v>
      </c>
      <c r="I166" s="4">
        <v>33170</v>
      </c>
      <c r="J166" s="33">
        <f t="shared" si="29"/>
        <v>32370</v>
      </c>
      <c r="N166" s="4">
        <f t="shared" si="30"/>
        <v>34370</v>
      </c>
      <c r="O166" s="34">
        <f t="shared" si="31"/>
        <v>33664.800000000003</v>
      </c>
      <c r="P166" s="4">
        <v>36312</v>
      </c>
    </row>
    <row r="167" spans="1:18" x14ac:dyDescent="0.25">
      <c r="C167" s="1" t="s">
        <v>132</v>
      </c>
      <c r="D167" s="1" t="s">
        <v>167</v>
      </c>
      <c r="E167" s="3" t="s">
        <v>165</v>
      </c>
      <c r="F167" s="3" t="s">
        <v>170</v>
      </c>
      <c r="G167" s="4">
        <v>32050</v>
      </c>
      <c r="H167" s="4">
        <v>31050</v>
      </c>
      <c r="I167" s="4">
        <v>32850</v>
      </c>
      <c r="J167" s="33">
        <f t="shared" si="29"/>
        <v>32050</v>
      </c>
      <c r="N167" s="4">
        <f t="shared" si="30"/>
        <v>34050</v>
      </c>
      <c r="O167" s="34">
        <f t="shared" si="31"/>
        <v>33332</v>
      </c>
      <c r="P167" s="4">
        <v>35973</v>
      </c>
    </row>
    <row r="168" spans="1:18" x14ac:dyDescent="0.25">
      <c r="A168" s="35"/>
      <c r="B168" s="36"/>
      <c r="C168" s="1" t="s">
        <v>132</v>
      </c>
      <c r="D168" s="36" t="s">
        <v>164</v>
      </c>
      <c r="E168" s="37" t="s">
        <v>165</v>
      </c>
      <c r="F168" s="37" t="s">
        <v>171</v>
      </c>
      <c r="G168" s="4">
        <v>30555</v>
      </c>
      <c r="H168" s="38">
        <v>29555</v>
      </c>
      <c r="I168" s="38">
        <v>1800</v>
      </c>
      <c r="J168" s="33">
        <f t="shared" si="29"/>
        <v>30555</v>
      </c>
      <c r="K168" s="39"/>
      <c r="L168" s="35"/>
      <c r="M168" s="35"/>
      <c r="N168" s="4">
        <f t="shared" si="30"/>
        <v>32555</v>
      </c>
      <c r="O168" s="34">
        <f t="shared" si="31"/>
        <v>31777.200000000001</v>
      </c>
      <c r="P168" s="4">
        <v>34388</v>
      </c>
    </row>
    <row r="169" spans="1:18" x14ac:dyDescent="0.25">
      <c r="C169" s="1" t="s">
        <v>132</v>
      </c>
      <c r="D169" s="1" t="s">
        <v>167</v>
      </c>
      <c r="E169" s="3" t="s">
        <v>165</v>
      </c>
      <c r="F169" s="3" t="s">
        <v>172</v>
      </c>
      <c r="G169" s="4">
        <v>29972</v>
      </c>
      <c r="H169" s="4">
        <v>28972</v>
      </c>
      <c r="I169" s="4">
        <v>30772</v>
      </c>
      <c r="J169" s="33">
        <f t="shared" si="29"/>
        <v>29972</v>
      </c>
      <c r="N169" s="4">
        <f t="shared" si="30"/>
        <v>31972</v>
      </c>
      <c r="O169" s="34">
        <f t="shared" si="31"/>
        <v>31170.880000000001</v>
      </c>
      <c r="P169" s="4">
        <v>33770</v>
      </c>
    </row>
    <row r="170" spans="1:18" x14ac:dyDescent="0.25">
      <c r="C170" s="1" t="s">
        <v>132</v>
      </c>
      <c r="D170" s="1" t="s">
        <v>167</v>
      </c>
      <c r="E170" s="3" t="s">
        <v>165</v>
      </c>
      <c r="F170" s="3" t="s">
        <v>173</v>
      </c>
      <c r="G170" s="4">
        <v>29972</v>
      </c>
      <c r="H170" s="4">
        <v>28972</v>
      </c>
      <c r="I170" s="4">
        <v>30772</v>
      </c>
      <c r="J170" s="33">
        <f t="shared" si="29"/>
        <v>29972</v>
      </c>
      <c r="N170" s="4">
        <f t="shared" si="30"/>
        <v>31972</v>
      </c>
      <c r="O170" s="34">
        <f t="shared" si="31"/>
        <v>31170.880000000001</v>
      </c>
      <c r="P170" s="4">
        <v>33770</v>
      </c>
    </row>
    <row r="171" spans="1:18" x14ac:dyDescent="0.25">
      <c r="C171" s="1" t="s">
        <v>132</v>
      </c>
      <c r="D171" s="1" t="s">
        <v>167</v>
      </c>
      <c r="E171" s="3" t="s">
        <v>165</v>
      </c>
      <c r="F171" s="3" t="s">
        <v>174</v>
      </c>
      <c r="G171" s="4">
        <v>25140</v>
      </c>
      <c r="H171" s="4">
        <v>24140</v>
      </c>
      <c r="I171" s="4">
        <v>25940</v>
      </c>
      <c r="J171" s="33">
        <f t="shared" si="29"/>
        <v>25140</v>
      </c>
      <c r="N171" s="4">
        <f t="shared" si="30"/>
        <v>27140</v>
      </c>
      <c r="O171" s="34">
        <f t="shared" si="31"/>
        <v>26145.600000000002</v>
      </c>
      <c r="P171" s="4">
        <f t="shared" si="32"/>
        <v>28145.600000000002</v>
      </c>
    </row>
    <row r="172" spans="1:18" x14ac:dyDescent="0.25">
      <c r="C172" s="1" t="s">
        <v>132</v>
      </c>
      <c r="D172" s="1" t="s">
        <v>167</v>
      </c>
      <c r="E172" s="3" t="s">
        <v>165</v>
      </c>
      <c r="F172" s="3" t="s">
        <v>175</v>
      </c>
      <c r="G172" s="4">
        <v>27776</v>
      </c>
      <c r="H172" s="4">
        <v>26776</v>
      </c>
      <c r="I172" s="4">
        <v>28576</v>
      </c>
      <c r="J172" s="33">
        <f t="shared" si="29"/>
        <v>27776</v>
      </c>
      <c r="N172" s="4">
        <f t="shared" si="30"/>
        <v>29776</v>
      </c>
      <c r="O172" s="34">
        <f t="shared" si="31"/>
        <v>28887.040000000001</v>
      </c>
      <c r="P172" s="4">
        <f t="shared" si="32"/>
        <v>30887.040000000001</v>
      </c>
    </row>
    <row r="173" spans="1:18" x14ac:dyDescent="0.25">
      <c r="C173" s="1" t="s">
        <v>132</v>
      </c>
      <c r="D173" s="1" t="s">
        <v>167</v>
      </c>
      <c r="E173" s="3" t="s">
        <v>165</v>
      </c>
      <c r="F173" s="3" t="s">
        <v>176</v>
      </c>
      <c r="G173" s="4">
        <v>25140</v>
      </c>
      <c r="H173" s="4">
        <v>24140</v>
      </c>
      <c r="I173" s="4">
        <v>25940</v>
      </c>
      <c r="J173" s="33">
        <f t="shared" si="29"/>
        <v>25140</v>
      </c>
      <c r="N173" s="4">
        <f t="shared" si="30"/>
        <v>27140</v>
      </c>
      <c r="O173" s="34">
        <f t="shared" si="31"/>
        <v>26145.600000000002</v>
      </c>
      <c r="P173" s="4">
        <v>28649</v>
      </c>
    </row>
    <row r="174" spans="1:18" x14ac:dyDescent="0.25">
      <c r="C174" s="1" t="s">
        <v>132</v>
      </c>
      <c r="D174" s="1" t="s">
        <v>167</v>
      </c>
      <c r="E174" s="3" t="s">
        <v>165</v>
      </c>
      <c r="F174" s="3" t="s">
        <v>177</v>
      </c>
      <c r="G174" s="4">
        <v>25140</v>
      </c>
      <c r="H174" s="4">
        <v>24140</v>
      </c>
      <c r="I174" s="4">
        <v>25940</v>
      </c>
      <c r="J174" s="33">
        <f t="shared" si="29"/>
        <v>25140</v>
      </c>
      <c r="N174" s="4">
        <f t="shared" si="30"/>
        <v>27140</v>
      </c>
      <c r="O174" s="34">
        <f t="shared" si="31"/>
        <v>26145.600000000002</v>
      </c>
      <c r="P174" s="4">
        <v>28649</v>
      </c>
    </row>
    <row r="175" spans="1:18" x14ac:dyDescent="0.25">
      <c r="B175" s="54"/>
      <c r="H175" s="55"/>
      <c r="I175" s="55"/>
      <c r="N175" s="4"/>
      <c r="R175" s="145"/>
    </row>
    <row r="176" spans="1:18" x14ac:dyDescent="0.25">
      <c r="C176" s="1" t="s">
        <v>132</v>
      </c>
      <c r="D176" s="1" t="s">
        <v>178</v>
      </c>
      <c r="N176" s="4"/>
    </row>
    <row r="177" spans="2:16" x14ac:dyDescent="0.25">
      <c r="B177" s="54"/>
      <c r="C177" s="54"/>
      <c r="D177" s="54"/>
      <c r="N177" s="4"/>
    </row>
    <row r="178" spans="2:16" x14ac:dyDescent="0.25">
      <c r="B178" s="40"/>
      <c r="C178" s="40"/>
      <c r="D178" s="45" t="s">
        <v>1044</v>
      </c>
      <c r="E178" s="41"/>
      <c r="F178" s="41"/>
      <c r="N178" s="4"/>
    </row>
    <row r="179" spans="2:16" x14ac:dyDescent="0.25">
      <c r="B179" s="40"/>
      <c r="C179" s="1" t="s">
        <v>132</v>
      </c>
      <c r="D179" s="40" t="s">
        <v>1043</v>
      </c>
      <c r="E179" s="41"/>
      <c r="F179" s="41" t="s">
        <v>179</v>
      </c>
      <c r="N179" s="4"/>
    </row>
    <row r="180" spans="2:16" x14ac:dyDescent="0.25">
      <c r="B180" s="40"/>
      <c r="C180" s="1" t="s">
        <v>132</v>
      </c>
      <c r="D180" s="40" t="s">
        <v>1043</v>
      </c>
      <c r="E180" s="41"/>
      <c r="F180" s="41" t="s">
        <v>180</v>
      </c>
      <c r="N180" s="4"/>
    </row>
    <row r="181" spans="2:16" x14ac:dyDescent="0.25">
      <c r="N181" s="4"/>
    </row>
    <row r="182" spans="2:16" x14ac:dyDescent="0.25">
      <c r="D182" s="32" t="s">
        <v>73</v>
      </c>
      <c r="G182" s="43">
        <f>SUM(G138:G174)</f>
        <v>974993</v>
      </c>
      <c r="H182" s="43">
        <v>925355</v>
      </c>
      <c r="I182" s="43">
        <v>842515</v>
      </c>
      <c r="N182" s="43">
        <f>SUM(N138:N174)</f>
        <v>1028993</v>
      </c>
      <c r="O182" s="44">
        <f>G182*102%</f>
        <v>994492.86</v>
      </c>
      <c r="P182" s="43">
        <v>1087495</v>
      </c>
    </row>
    <row r="183" spans="2:16" x14ac:dyDescent="0.25">
      <c r="D183" s="32"/>
      <c r="N183" s="4"/>
      <c r="O183" s="44">
        <f>SUM(O182-G182)</f>
        <v>19499.859999999986</v>
      </c>
      <c r="P183" s="43"/>
    </row>
    <row r="184" spans="2:16" x14ac:dyDescent="0.25">
      <c r="C184" s="32" t="s">
        <v>181</v>
      </c>
      <c r="D184" s="32"/>
      <c r="N184" s="4"/>
    </row>
    <row r="185" spans="2:16" x14ac:dyDescent="0.25">
      <c r="N185" s="4"/>
    </row>
    <row r="186" spans="2:16" x14ac:dyDescent="0.25">
      <c r="C186" s="1" t="s">
        <v>182</v>
      </c>
      <c r="D186" s="1" t="s">
        <v>183</v>
      </c>
      <c r="E186" s="3">
        <v>112</v>
      </c>
      <c r="F186" s="3" t="s">
        <v>184</v>
      </c>
      <c r="G186" s="4">
        <v>68265</v>
      </c>
      <c r="H186" s="4">
        <v>67265</v>
      </c>
      <c r="I186" s="4">
        <v>67265</v>
      </c>
      <c r="J186" s="33">
        <f>SUM(H186+1000)</f>
        <v>68265</v>
      </c>
      <c r="N186" s="4">
        <f>SUM(G186+2000)</f>
        <v>70265</v>
      </c>
      <c r="O186" s="34">
        <f>G186*104%</f>
        <v>70995.600000000006</v>
      </c>
      <c r="P186" s="4">
        <f t="shared" ref="P186" si="33">SUM(O186+2000)</f>
        <v>72995.600000000006</v>
      </c>
    </row>
    <row r="187" spans="2:16" x14ac:dyDescent="0.25">
      <c r="D187" s="1" t="s">
        <v>185</v>
      </c>
      <c r="N187" s="4"/>
    </row>
    <row r="188" spans="2:16" x14ac:dyDescent="0.25">
      <c r="D188" s="1" t="s">
        <v>142</v>
      </c>
      <c r="N188" s="4"/>
    </row>
    <row r="189" spans="2:16" x14ac:dyDescent="0.25">
      <c r="C189" s="1" t="s">
        <v>182</v>
      </c>
      <c r="D189" s="1" t="s">
        <v>186</v>
      </c>
      <c r="E189" s="3" t="s">
        <v>16</v>
      </c>
      <c r="F189" s="3" t="s">
        <v>187</v>
      </c>
      <c r="G189" s="4">
        <v>43000</v>
      </c>
      <c r="H189" s="4">
        <v>42000</v>
      </c>
      <c r="I189" s="4">
        <v>45075</v>
      </c>
      <c r="J189" s="33">
        <f t="shared" ref="J189:J192" si="34">SUM(H189+1000)</f>
        <v>43000</v>
      </c>
      <c r="N189" s="4">
        <f>SUM(G189+2000)</f>
        <v>45000</v>
      </c>
      <c r="O189" s="34">
        <f>G189*104%</f>
        <v>44720</v>
      </c>
      <c r="P189" s="4">
        <v>49654</v>
      </c>
    </row>
    <row r="190" spans="2:16" x14ac:dyDescent="0.25">
      <c r="C190" s="1" t="s">
        <v>182</v>
      </c>
      <c r="D190" s="1" t="s">
        <v>188</v>
      </c>
      <c r="E190" s="3">
        <v>106</v>
      </c>
      <c r="F190" s="3" t="s">
        <v>189</v>
      </c>
      <c r="G190" s="4">
        <v>40067</v>
      </c>
      <c r="H190" s="4">
        <v>39067</v>
      </c>
      <c r="I190" s="4">
        <v>47044</v>
      </c>
      <c r="J190" s="33">
        <f t="shared" si="34"/>
        <v>40067</v>
      </c>
      <c r="N190" s="4">
        <f>SUM(G190+2000)</f>
        <v>42067</v>
      </c>
      <c r="O190" s="34">
        <f>G190*104%</f>
        <v>41669.68</v>
      </c>
      <c r="P190" s="4">
        <v>44471</v>
      </c>
    </row>
    <row r="191" spans="2:16" x14ac:dyDescent="0.25">
      <c r="C191" s="1" t="s">
        <v>182</v>
      </c>
      <c r="D191" s="1" t="s">
        <v>188</v>
      </c>
      <c r="E191" s="3">
        <v>106</v>
      </c>
      <c r="F191" s="3" t="s">
        <v>190</v>
      </c>
      <c r="G191" s="4">
        <v>36647</v>
      </c>
      <c r="H191" s="4">
        <v>35647</v>
      </c>
      <c r="I191" s="4">
        <v>39954</v>
      </c>
      <c r="J191" s="33">
        <f t="shared" si="34"/>
        <v>36647</v>
      </c>
      <c r="N191" s="4">
        <f>SUM(G191+2000)</f>
        <v>38647</v>
      </c>
      <c r="O191" s="34">
        <f>G191*104%</f>
        <v>38112.880000000005</v>
      </c>
      <c r="P191" s="4">
        <v>40846</v>
      </c>
    </row>
    <row r="192" spans="2:16" x14ac:dyDescent="0.25">
      <c r="C192" s="1" t="s">
        <v>182</v>
      </c>
      <c r="D192" s="1" t="s">
        <v>188</v>
      </c>
      <c r="E192" s="3">
        <v>106</v>
      </c>
      <c r="F192" s="3" t="s">
        <v>191</v>
      </c>
      <c r="G192" s="4">
        <v>35457</v>
      </c>
      <c r="H192" s="4">
        <v>34457</v>
      </c>
      <c r="I192" s="4">
        <v>39358</v>
      </c>
      <c r="J192" s="33">
        <f t="shared" si="34"/>
        <v>35457</v>
      </c>
      <c r="N192" s="4">
        <f>SUM(G192+2000)</f>
        <v>37457</v>
      </c>
      <c r="O192" s="34">
        <f>G192*104%</f>
        <v>36875.279999999999</v>
      </c>
      <c r="P192" s="4">
        <v>39584</v>
      </c>
    </row>
    <row r="193" spans="3:16" ht="9.75" customHeight="1" x14ac:dyDescent="0.25">
      <c r="N193" s="4"/>
    </row>
    <row r="194" spans="3:16" x14ac:dyDescent="0.25">
      <c r="D194" s="32" t="s">
        <v>73</v>
      </c>
      <c r="F194" s="4"/>
      <c r="G194" s="43">
        <f>SUM(G186:G192)</f>
        <v>223436</v>
      </c>
      <c r="H194" s="43">
        <v>218436</v>
      </c>
      <c r="I194" s="43">
        <v>238696</v>
      </c>
      <c r="N194" s="43">
        <f>SUM(N186:N192)</f>
        <v>233436</v>
      </c>
      <c r="O194" s="44">
        <f>G194*102%</f>
        <v>227904.72</v>
      </c>
      <c r="P194" s="43">
        <f>SUM(P186:P192)</f>
        <v>247550.6</v>
      </c>
    </row>
    <row r="195" spans="3:16" ht="7.5" customHeight="1" x14ac:dyDescent="0.25">
      <c r="D195" s="32"/>
      <c r="H195" s="43"/>
      <c r="I195" s="43"/>
      <c r="N195" s="4"/>
      <c r="O195" s="44">
        <f>SUM(O194-G194)</f>
        <v>4468.7200000000012</v>
      </c>
      <c r="P195" s="43"/>
    </row>
    <row r="196" spans="3:16" x14ac:dyDescent="0.25">
      <c r="C196" s="1" t="s">
        <v>192</v>
      </c>
      <c r="D196" s="1" t="s">
        <v>188</v>
      </c>
      <c r="E196" s="3">
        <v>106</v>
      </c>
      <c r="F196" s="3" t="s">
        <v>193</v>
      </c>
      <c r="G196" s="4">
        <v>35457</v>
      </c>
      <c r="H196" s="4">
        <v>34457</v>
      </c>
      <c r="I196" s="4">
        <v>34458</v>
      </c>
      <c r="J196" s="33">
        <f>SUM(H196+1000)</f>
        <v>35457</v>
      </c>
      <c r="N196" s="4">
        <f>SUM(G196+2000)</f>
        <v>37457</v>
      </c>
      <c r="O196" s="34">
        <f>G196*104%</f>
        <v>36875.279999999999</v>
      </c>
      <c r="P196" s="4">
        <f t="shared" ref="P196" si="35">SUM(O196+2000)</f>
        <v>38875.279999999999</v>
      </c>
    </row>
    <row r="197" spans="3:16" x14ac:dyDescent="0.25">
      <c r="D197" s="32"/>
      <c r="H197" s="43"/>
      <c r="I197" s="43"/>
      <c r="N197" s="4"/>
    </row>
    <row r="198" spans="3:16" x14ac:dyDescent="0.25">
      <c r="D198" s="32" t="s">
        <v>73</v>
      </c>
      <c r="G198" s="43">
        <f>SUM(G196)</f>
        <v>35457</v>
      </c>
      <c r="H198" s="43">
        <v>34457</v>
      </c>
      <c r="I198" s="43">
        <v>34458</v>
      </c>
      <c r="N198" s="43">
        <f>SUM(N196:N197)</f>
        <v>37457</v>
      </c>
      <c r="O198" s="44">
        <f>G198*102%</f>
        <v>36166.14</v>
      </c>
      <c r="P198" s="43">
        <f>SUM(P196)</f>
        <v>38875.279999999999</v>
      </c>
    </row>
    <row r="199" spans="3:16" x14ac:dyDescent="0.25">
      <c r="D199" s="32"/>
      <c r="H199" s="43"/>
      <c r="I199" s="43"/>
      <c r="N199" s="4"/>
      <c r="O199" s="44">
        <f>SUM(O198-G198)</f>
        <v>709.13999999999942</v>
      </c>
      <c r="P199" s="43"/>
    </row>
    <row r="200" spans="3:16" x14ac:dyDescent="0.25">
      <c r="C200" s="32" t="s">
        <v>194</v>
      </c>
      <c r="D200" s="32"/>
      <c r="N200" s="4"/>
    </row>
    <row r="201" spans="3:16" x14ac:dyDescent="0.25">
      <c r="N201" s="4"/>
    </row>
    <row r="202" spans="3:16" x14ac:dyDescent="0.25">
      <c r="C202" s="1" t="s">
        <v>195</v>
      </c>
      <c r="D202" s="1" t="s">
        <v>196</v>
      </c>
      <c r="E202" s="3" t="s">
        <v>197</v>
      </c>
      <c r="F202" s="3" t="s">
        <v>198</v>
      </c>
      <c r="G202" s="4">
        <v>87460</v>
      </c>
      <c r="H202" s="4">
        <v>86460</v>
      </c>
      <c r="I202" s="4">
        <v>92460</v>
      </c>
      <c r="J202" s="33">
        <f>SUM(H202+1000)</f>
        <v>87460</v>
      </c>
      <c r="K202" s="2" t="s">
        <v>199</v>
      </c>
      <c r="N202" s="4">
        <f>SUM(G202+2000)</f>
        <v>89460</v>
      </c>
      <c r="O202" s="34">
        <f>G202*104%</f>
        <v>90958.400000000009</v>
      </c>
      <c r="P202" s="4">
        <v>94000</v>
      </c>
    </row>
    <row r="203" spans="3:16" x14ac:dyDescent="0.25">
      <c r="D203" s="1" t="s">
        <v>103</v>
      </c>
      <c r="N203" s="4"/>
    </row>
    <row r="204" spans="3:16" x14ac:dyDescent="0.25">
      <c r="C204" s="1" t="s">
        <v>195</v>
      </c>
      <c r="D204" s="1" t="s">
        <v>200</v>
      </c>
      <c r="E204" s="3" t="s">
        <v>201</v>
      </c>
      <c r="F204" s="3" t="s">
        <v>202</v>
      </c>
      <c r="G204" s="4">
        <v>56800</v>
      </c>
      <c r="H204" s="4">
        <v>55800</v>
      </c>
      <c r="I204" s="4">
        <v>57600</v>
      </c>
      <c r="J204" s="33">
        <f>SUM(H204+1000)</f>
        <v>56800</v>
      </c>
      <c r="K204" s="2" t="s">
        <v>203</v>
      </c>
      <c r="N204" s="4">
        <f>SUM(G204+2000)</f>
        <v>58800</v>
      </c>
      <c r="O204" s="34">
        <f>G204*104%</f>
        <v>59072</v>
      </c>
      <c r="P204" s="4">
        <v>65000</v>
      </c>
    </row>
    <row r="205" spans="3:16" x14ac:dyDescent="0.25">
      <c r="D205" s="1" t="s">
        <v>142</v>
      </c>
      <c r="N205" s="4"/>
    </row>
    <row r="206" spans="3:16" x14ac:dyDescent="0.25">
      <c r="C206" s="40" t="s">
        <v>195</v>
      </c>
      <c r="D206" s="40" t="s">
        <v>204</v>
      </c>
      <c r="E206" s="41" t="s">
        <v>201</v>
      </c>
      <c r="F206" s="41" t="s">
        <v>205</v>
      </c>
      <c r="G206" s="56">
        <v>61137</v>
      </c>
      <c r="H206" s="56">
        <v>60137</v>
      </c>
      <c r="I206" s="56">
        <v>66274</v>
      </c>
      <c r="J206" s="57">
        <f>SUM(H206+1000)</f>
        <v>61137</v>
      </c>
      <c r="K206" s="58" t="s">
        <v>206</v>
      </c>
      <c r="L206" s="46"/>
      <c r="M206" s="46"/>
      <c r="N206" s="4">
        <f>SUM(G206+2000)</f>
        <v>63137</v>
      </c>
      <c r="O206" s="34">
        <f>G206*104%</f>
        <v>63582.48</v>
      </c>
      <c r="P206" s="4">
        <v>66280</v>
      </c>
    </row>
    <row r="207" spans="3:16" x14ac:dyDescent="0.25">
      <c r="D207" s="1" t="s">
        <v>142</v>
      </c>
      <c r="N207" s="4"/>
    </row>
    <row r="208" spans="3:16" x14ac:dyDescent="0.25">
      <c r="C208" s="1" t="s">
        <v>195</v>
      </c>
      <c r="D208" s="1" t="s">
        <v>207</v>
      </c>
      <c r="E208" s="3" t="s">
        <v>111</v>
      </c>
      <c r="F208" s="3" t="s">
        <v>208</v>
      </c>
      <c r="G208" s="4">
        <v>46560</v>
      </c>
      <c r="H208" s="4">
        <v>45560</v>
      </c>
      <c r="I208" s="4">
        <v>47360</v>
      </c>
      <c r="J208" s="33">
        <f>SUM(H208+1000)</f>
        <v>46560</v>
      </c>
      <c r="K208" s="2" t="s">
        <v>209</v>
      </c>
      <c r="N208" s="4">
        <f>SUM(G208+2000)</f>
        <v>48560</v>
      </c>
      <c r="O208" s="34">
        <f>G208*104%</f>
        <v>48422.400000000001</v>
      </c>
      <c r="P208" s="4">
        <v>51000</v>
      </c>
    </row>
    <row r="209" spans="3:16" x14ac:dyDescent="0.25">
      <c r="D209" s="1" t="s">
        <v>142</v>
      </c>
      <c r="N209" s="4"/>
    </row>
    <row r="210" spans="3:16" x14ac:dyDescent="0.25">
      <c r="C210" s="1" t="s">
        <v>195</v>
      </c>
      <c r="D210" s="1" t="s">
        <v>207</v>
      </c>
      <c r="E210" s="3" t="s">
        <v>111</v>
      </c>
      <c r="F210" s="3" t="s">
        <v>210</v>
      </c>
      <c r="G210" s="4">
        <v>46560</v>
      </c>
      <c r="H210" s="4">
        <v>45560</v>
      </c>
      <c r="I210" s="4">
        <v>47360</v>
      </c>
      <c r="J210" s="33">
        <f>SUM(H210+1000)</f>
        <v>46560</v>
      </c>
      <c r="K210" s="2" t="s">
        <v>209</v>
      </c>
      <c r="N210" s="4">
        <f>SUM(G210+2000)</f>
        <v>48560</v>
      </c>
      <c r="O210" s="34">
        <f>G210*104%</f>
        <v>48422.400000000001</v>
      </c>
      <c r="P210" s="4">
        <v>51000</v>
      </c>
    </row>
    <row r="211" spans="3:16" x14ac:dyDescent="0.25">
      <c r="D211" s="1" t="s">
        <v>142</v>
      </c>
      <c r="N211" s="4"/>
    </row>
    <row r="212" spans="3:16" x14ac:dyDescent="0.25">
      <c r="C212" s="1" t="s">
        <v>195</v>
      </c>
      <c r="D212" s="1" t="s">
        <v>207</v>
      </c>
      <c r="E212" s="3">
        <v>109</v>
      </c>
      <c r="F212" s="3" t="s">
        <v>211</v>
      </c>
      <c r="G212" s="4">
        <v>44760</v>
      </c>
      <c r="H212" s="4">
        <v>43760</v>
      </c>
      <c r="I212" s="4">
        <v>50060</v>
      </c>
      <c r="J212" s="33">
        <f>SUM(H212+1000)</f>
        <v>44760</v>
      </c>
      <c r="K212" s="2" t="s">
        <v>212</v>
      </c>
      <c r="N212" s="4">
        <f>SUM(G212+2000)</f>
        <v>46760</v>
      </c>
      <c r="O212" s="34">
        <f>G212*104%</f>
        <v>46550.400000000001</v>
      </c>
      <c r="P212" s="4">
        <v>51000</v>
      </c>
    </row>
    <row r="213" spans="3:16" x14ac:dyDescent="0.25">
      <c r="D213" s="1" t="s">
        <v>142</v>
      </c>
      <c r="N213" s="4"/>
    </row>
    <row r="214" spans="3:16" x14ac:dyDescent="0.25">
      <c r="C214" s="1" t="s">
        <v>195</v>
      </c>
      <c r="D214" s="1" t="s">
        <v>204</v>
      </c>
      <c r="E214" s="3" t="s">
        <v>201</v>
      </c>
      <c r="F214" s="3" t="s">
        <v>1068</v>
      </c>
      <c r="G214" s="4">
        <v>61137</v>
      </c>
      <c r="H214" s="4">
        <v>60137</v>
      </c>
      <c r="I214" s="4">
        <v>70274</v>
      </c>
      <c r="J214" s="33">
        <f>SUM(H214+1000)</f>
        <v>61137</v>
      </c>
      <c r="K214" s="2" t="s">
        <v>206</v>
      </c>
      <c r="N214" s="4">
        <f>SUM(G214+2000)</f>
        <v>63137</v>
      </c>
      <c r="O214" s="34">
        <f>G214*104%</f>
        <v>63582.48</v>
      </c>
      <c r="P214" s="4">
        <v>66280</v>
      </c>
    </row>
    <row r="215" spans="3:16" x14ac:dyDescent="0.25">
      <c r="D215" s="1" t="s">
        <v>142</v>
      </c>
      <c r="N215" s="4"/>
    </row>
    <row r="216" spans="3:16" x14ac:dyDescent="0.25">
      <c r="C216" s="1" t="s">
        <v>195</v>
      </c>
      <c r="D216" s="1" t="s">
        <v>213</v>
      </c>
      <c r="E216" s="3" t="s">
        <v>214</v>
      </c>
      <c r="F216" s="3" t="s">
        <v>215</v>
      </c>
      <c r="G216" s="4">
        <v>54800</v>
      </c>
      <c r="H216" s="4">
        <v>53800</v>
      </c>
      <c r="I216" s="4">
        <v>55600</v>
      </c>
      <c r="J216" s="33">
        <f>SUM(H216+1000)</f>
        <v>54800</v>
      </c>
      <c r="K216" s="2" t="s">
        <v>216</v>
      </c>
      <c r="N216" s="4">
        <f>SUM(G216+2000)</f>
        <v>56800</v>
      </c>
      <c r="O216" s="34">
        <f>G216*104%</f>
        <v>56992</v>
      </c>
      <c r="P216" s="4">
        <v>59590</v>
      </c>
    </row>
    <row r="217" spans="3:16" x14ac:dyDescent="0.25">
      <c r="D217" s="1" t="s">
        <v>142</v>
      </c>
      <c r="N217" s="4"/>
    </row>
    <row r="218" spans="3:16" x14ac:dyDescent="0.25">
      <c r="C218" s="40" t="s">
        <v>195</v>
      </c>
      <c r="D218" s="40" t="s">
        <v>217</v>
      </c>
      <c r="E218" s="41" t="s">
        <v>214</v>
      </c>
      <c r="F218" s="41" t="s">
        <v>218</v>
      </c>
      <c r="G218" s="56">
        <v>59800</v>
      </c>
      <c r="H218" s="56">
        <v>53800</v>
      </c>
      <c r="I218" s="56">
        <v>55600</v>
      </c>
      <c r="J218" s="57">
        <f>SUM(H218+1000)</f>
        <v>54800</v>
      </c>
      <c r="K218" s="58" t="s">
        <v>216</v>
      </c>
      <c r="L218" s="46"/>
      <c r="M218" s="46"/>
      <c r="N218" s="4">
        <f>SUM(G218+2000)</f>
        <v>61800</v>
      </c>
      <c r="O218" s="34">
        <f>G218*104%</f>
        <v>62192</v>
      </c>
      <c r="P218" s="4">
        <v>65000</v>
      </c>
    </row>
    <row r="219" spans="3:16" x14ac:dyDescent="0.25">
      <c r="D219" s="1" t="s">
        <v>142</v>
      </c>
      <c r="N219" s="4"/>
    </row>
    <row r="220" spans="3:16" x14ac:dyDescent="0.25">
      <c r="C220" s="1" t="s">
        <v>195</v>
      </c>
      <c r="D220" s="1" t="s">
        <v>213</v>
      </c>
      <c r="E220" s="3" t="s">
        <v>214</v>
      </c>
      <c r="F220" s="3" t="s">
        <v>219</v>
      </c>
      <c r="G220" s="4">
        <v>54800</v>
      </c>
      <c r="H220" s="4">
        <v>53800</v>
      </c>
      <c r="I220" s="4">
        <v>55600</v>
      </c>
      <c r="J220" s="33">
        <f>SUM(H220+1000)</f>
        <v>54800</v>
      </c>
      <c r="K220" s="2" t="s">
        <v>216</v>
      </c>
      <c r="N220" s="4">
        <f>SUM(G220+2000)</f>
        <v>56800</v>
      </c>
      <c r="O220" s="34">
        <f>G220*104%</f>
        <v>56992</v>
      </c>
      <c r="P220" s="4">
        <v>59590</v>
      </c>
    </row>
    <row r="221" spans="3:16" x14ac:dyDescent="0.25">
      <c r="D221" s="1" t="s">
        <v>142</v>
      </c>
      <c r="N221" s="4"/>
    </row>
    <row r="222" spans="3:16" x14ac:dyDescent="0.25">
      <c r="C222" s="40" t="s">
        <v>195</v>
      </c>
      <c r="D222" s="40" t="s">
        <v>220</v>
      </c>
      <c r="E222" s="41">
        <v>111</v>
      </c>
      <c r="F222" s="41" t="s">
        <v>221</v>
      </c>
      <c r="G222" s="56">
        <v>55000</v>
      </c>
      <c r="H222" s="56">
        <v>60000</v>
      </c>
      <c r="I222" s="56"/>
      <c r="J222" s="57">
        <f>SUM(H222+1000)</f>
        <v>61000</v>
      </c>
      <c r="K222" s="58"/>
      <c r="L222" s="46"/>
      <c r="M222" s="46"/>
      <c r="N222" s="4">
        <f>SUM(G222+2000)</f>
        <v>57000</v>
      </c>
      <c r="O222" s="34">
        <f>G222*104%</f>
        <v>57200</v>
      </c>
      <c r="P222" s="4">
        <v>59800</v>
      </c>
    </row>
    <row r="223" spans="3:16" x14ac:dyDescent="0.25">
      <c r="D223" s="1" t="s">
        <v>142</v>
      </c>
      <c r="J223" s="33"/>
      <c r="N223" s="4"/>
    </row>
    <row r="224" spans="3:16" x14ac:dyDescent="0.25">
      <c r="N224" s="4"/>
    </row>
    <row r="225" spans="2:16" x14ac:dyDescent="0.25">
      <c r="D225" s="32" t="s">
        <v>73</v>
      </c>
      <c r="G225" s="43">
        <f>SUM(G202:G222)</f>
        <v>628814</v>
      </c>
      <c r="H225" s="43">
        <v>618814</v>
      </c>
      <c r="I225" s="43">
        <v>598188</v>
      </c>
      <c r="N225" s="43">
        <f>SUM(N202:N222)</f>
        <v>650814</v>
      </c>
      <c r="O225" s="44">
        <f>G225*102%</f>
        <v>641390.28</v>
      </c>
      <c r="P225" s="43">
        <f>SUM(P202:P222)</f>
        <v>688540</v>
      </c>
    </row>
    <row r="226" spans="2:16" ht="11.25" customHeight="1" x14ac:dyDescent="0.25">
      <c r="D226" s="32"/>
      <c r="N226" s="4"/>
      <c r="O226" s="44">
        <f>SUM(O225-G225)</f>
        <v>12576.280000000028</v>
      </c>
      <c r="P226" s="43"/>
    </row>
    <row r="227" spans="2:16" x14ac:dyDescent="0.25">
      <c r="C227" s="32" t="s">
        <v>222</v>
      </c>
      <c r="D227" s="32"/>
      <c r="N227" s="4"/>
    </row>
    <row r="228" spans="2:16" ht="10.5" customHeight="1" x14ac:dyDescent="0.25">
      <c r="N228" s="4"/>
    </row>
    <row r="229" spans="2:16" x14ac:dyDescent="0.25">
      <c r="C229" s="1" t="s">
        <v>223</v>
      </c>
      <c r="D229" s="1" t="s">
        <v>224</v>
      </c>
      <c r="F229" s="3" t="s">
        <v>225</v>
      </c>
      <c r="G229" s="4">
        <v>139000</v>
      </c>
      <c r="H229" s="4">
        <v>139000</v>
      </c>
      <c r="I229" s="4">
        <v>139001</v>
      </c>
      <c r="J229" s="1">
        <v>139000</v>
      </c>
      <c r="N229" s="4">
        <f>SUM(G229+2000)</f>
        <v>141000</v>
      </c>
      <c r="O229" s="34">
        <v>0</v>
      </c>
      <c r="P229" s="42">
        <v>146560</v>
      </c>
    </row>
    <row r="230" spans="2:16" x14ac:dyDescent="0.25">
      <c r="D230" s="1" t="s">
        <v>226</v>
      </c>
      <c r="N230" s="4"/>
    </row>
    <row r="231" spans="2:16" x14ac:dyDescent="0.25">
      <c r="C231" s="1" t="s">
        <v>223</v>
      </c>
      <c r="D231" s="1" t="s">
        <v>227</v>
      </c>
      <c r="E231" s="3" t="s">
        <v>228</v>
      </c>
      <c r="F231" s="3" t="s">
        <v>229</v>
      </c>
      <c r="G231" s="4">
        <v>53021</v>
      </c>
      <c r="H231" s="4">
        <v>52021</v>
      </c>
      <c r="I231" s="4">
        <v>53821</v>
      </c>
      <c r="J231" s="33">
        <f t="shared" ref="J231:J234" si="36">SUM(H231+1000)</f>
        <v>53021</v>
      </c>
      <c r="N231" s="4">
        <f>SUM(G231+2000)</f>
        <v>55021</v>
      </c>
      <c r="O231" s="34">
        <f>G231*104%</f>
        <v>55141.840000000004</v>
      </c>
      <c r="P231" s="4">
        <v>59208</v>
      </c>
    </row>
    <row r="232" spans="2:16" x14ac:dyDescent="0.25">
      <c r="C232" s="1" t="s">
        <v>223</v>
      </c>
      <c r="D232" s="1" t="s">
        <v>227</v>
      </c>
      <c r="E232" s="3" t="s">
        <v>228</v>
      </c>
      <c r="F232" s="3" t="s">
        <v>230</v>
      </c>
      <c r="G232" s="4">
        <v>49003</v>
      </c>
      <c r="H232" s="4">
        <v>48003</v>
      </c>
      <c r="I232" s="4">
        <v>49803</v>
      </c>
      <c r="J232" s="33">
        <f t="shared" si="36"/>
        <v>49003</v>
      </c>
      <c r="N232" s="4">
        <f>SUM(G232+2000)</f>
        <v>51003</v>
      </c>
      <c r="O232" s="34">
        <f>G232*104%</f>
        <v>50963.12</v>
      </c>
      <c r="P232" s="4">
        <v>55029</v>
      </c>
    </row>
    <row r="233" spans="2:16" x14ac:dyDescent="0.25">
      <c r="C233" s="1" t="s">
        <v>223</v>
      </c>
      <c r="D233" s="1" t="s">
        <v>227</v>
      </c>
      <c r="E233" s="3" t="s">
        <v>228</v>
      </c>
      <c r="F233" s="3" t="s">
        <v>231</v>
      </c>
      <c r="G233" s="4">
        <v>45424</v>
      </c>
      <c r="H233" s="4">
        <v>44424</v>
      </c>
      <c r="I233" s="4">
        <v>46243</v>
      </c>
      <c r="J233" s="33">
        <f t="shared" si="36"/>
        <v>45424</v>
      </c>
      <c r="N233" s="4">
        <f>SUM(G233+2000)</f>
        <v>47424</v>
      </c>
      <c r="O233" s="34">
        <f>G233*104%</f>
        <v>47240.959999999999</v>
      </c>
      <c r="P233" s="4">
        <v>51307</v>
      </c>
    </row>
    <row r="234" spans="2:16" x14ac:dyDescent="0.25">
      <c r="C234" s="1" t="s">
        <v>223</v>
      </c>
      <c r="D234" s="1" t="s">
        <v>232</v>
      </c>
      <c r="E234" s="3" t="s">
        <v>233</v>
      </c>
      <c r="F234" s="3" t="s">
        <v>234</v>
      </c>
      <c r="G234" s="4">
        <v>91800</v>
      </c>
      <c r="H234" s="4">
        <v>86800</v>
      </c>
      <c r="I234" s="4">
        <v>81801</v>
      </c>
      <c r="J234" s="33">
        <f t="shared" si="36"/>
        <v>87800</v>
      </c>
      <c r="N234" s="4">
        <f>SUM(G234+2000)</f>
        <v>93800</v>
      </c>
      <c r="O234" s="34">
        <f>G234*104%</f>
        <v>95472</v>
      </c>
      <c r="P234" s="4">
        <v>91800</v>
      </c>
    </row>
    <row r="235" spans="2:16" x14ac:dyDescent="0.25">
      <c r="C235" s="1" t="s">
        <v>223</v>
      </c>
      <c r="D235" s="1" t="s">
        <v>235</v>
      </c>
      <c r="E235" s="3">
        <v>106</v>
      </c>
      <c r="F235" s="3" t="s">
        <v>236</v>
      </c>
      <c r="G235" s="4">
        <v>35000</v>
      </c>
      <c r="H235" s="4">
        <v>35000</v>
      </c>
      <c r="J235" s="1">
        <v>35000</v>
      </c>
      <c r="N235" s="4">
        <f>SUM(G235+2000)</f>
        <v>37000</v>
      </c>
      <c r="O235" s="34">
        <f>G235*104%</f>
        <v>36400</v>
      </c>
      <c r="P235" s="4">
        <v>40466</v>
      </c>
    </row>
    <row r="236" spans="2:16" x14ac:dyDescent="0.25">
      <c r="B236" s="54"/>
      <c r="C236" s="54"/>
      <c r="D236" s="54"/>
      <c r="E236" s="59"/>
      <c r="F236" s="59"/>
      <c r="N236" s="4"/>
    </row>
    <row r="237" spans="2:16" x14ac:dyDescent="0.25">
      <c r="D237" s="32" t="s">
        <v>73</v>
      </c>
      <c r="G237" s="43">
        <f>SUM(G231:G235)</f>
        <v>274248</v>
      </c>
      <c r="H237" s="43">
        <v>405248</v>
      </c>
      <c r="I237" s="43">
        <v>370669</v>
      </c>
      <c r="N237" s="43">
        <f>SUM(N229:N235)</f>
        <v>425248</v>
      </c>
      <c r="O237" s="44">
        <f>G237*102%</f>
        <v>279732.96000000002</v>
      </c>
      <c r="P237" s="43">
        <f>SUM(P229:P235)</f>
        <v>444370</v>
      </c>
    </row>
    <row r="238" spans="2:16" ht="15" customHeight="1" x14ac:dyDescent="0.25">
      <c r="D238" s="32"/>
      <c r="G238" s="43"/>
      <c r="N238" s="4"/>
      <c r="O238" s="44">
        <f>SUM(O237-G237)</f>
        <v>5484.960000000021</v>
      </c>
      <c r="P238" s="43"/>
    </row>
    <row r="239" spans="2:16" x14ac:dyDescent="0.25">
      <c r="C239" s="32" t="s">
        <v>237</v>
      </c>
      <c r="D239" s="32"/>
      <c r="N239" s="4"/>
    </row>
    <row r="240" spans="2:16" x14ac:dyDescent="0.25">
      <c r="N240" s="4"/>
    </row>
    <row r="241" spans="3:16" x14ac:dyDescent="0.25">
      <c r="C241" s="1" t="s">
        <v>238</v>
      </c>
      <c r="D241" s="1" t="s">
        <v>239</v>
      </c>
      <c r="F241" s="3" t="s">
        <v>240</v>
      </c>
      <c r="G241" s="4">
        <v>139000</v>
      </c>
      <c r="H241" s="4">
        <v>139000</v>
      </c>
      <c r="I241" s="4">
        <v>139000</v>
      </c>
      <c r="J241" s="1">
        <v>139000</v>
      </c>
      <c r="N241" s="4">
        <f>SUM(G241+2000)</f>
        <v>141000</v>
      </c>
      <c r="O241" s="34">
        <v>0</v>
      </c>
      <c r="P241" s="42">
        <v>146560</v>
      </c>
    </row>
    <row r="242" spans="3:16" x14ac:dyDescent="0.25">
      <c r="D242" s="1" t="s">
        <v>226</v>
      </c>
      <c r="N242" s="4"/>
    </row>
    <row r="243" spans="3:16" x14ac:dyDescent="0.25">
      <c r="C243" s="1" t="s">
        <v>238</v>
      </c>
      <c r="D243" s="1" t="s">
        <v>227</v>
      </c>
      <c r="E243" s="3" t="s">
        <v>228</v>
      </c>
      <c r="F243" s="3" t="s">
        <v>241</v>
      </c>
      <c r="G243" s="4">
        <v>48928</v>
      </c>
      <c r="H243" s="4">
        <v>47928</v>
      </c>
      <c r="I243" s="4">
        <v>49728</v>
      </c>
      <c r="J243" s="33">
        <f t="shared" ref="J243:J245" si="37">SUM(H243+1000)</f>
        <v>48928</v>
      </c>
      <c r="N243" s="4">
        <f>SUM(G243+2000)</f>
        <v>50928</v>
      </c>
      <c r="O243" s="34">
        <f>G243*104%</f>
        <v>50885.120000000003</v>
      </c>
      <c r="P243" s="4">
        <v>54388</v>
      </c>
    </row>
    <row r="244" spans="3:16" x14ac:dyDescent="0.25">
      <c r="C244" s="1" t="s">
        <v>238</v>
      </c>
      <c r="D244" s="1" t="s">
        <v>227</v>
      </c>
      <c r="E244" s="3" t="s">
        <v>228</v>
      </c>
      <c r="F244" s="3" t="s">
        <v>242</v>
      </c>
      <c r="G244" s="4">
        <v>45424</v>
      </c>
      <c r="H244" s="4">
        <v>44424</v>
      </c>
      <c r="I244" s="4">
        <v>46445</v>
      </c>
      <c r="J244" s="33">
        <f t="shared" si="37"/>
        <v>45424</v>
      </c>
      <c r="N244" s="4">
        <f>SUM(G244+2000)</f>
        <v>47424</v>
      </c>
      <c r="O244" s="34">
        <f>G244*104%</f>
        <v>47240.959999999999</v>
      </c>
      <c r="P244" s="4">
        <v>54241</v>
      </c>
    </row>
    <row r="245" spans="3:16" x14ac:dyDescent="0.25">
      <c r="C245" s="1" t="s">
        <v>238</v>
      </c>
      <c r="D245" s="1" t="s">
        <v>232</v>
      </c>
      <c r="E245" s="3" t="s">
        <v>233</v>
      </c>
      <c r="F245" s="3" t="s">
        <v>243</v>
      </c>
      <c r="G245" s="4">
        <v>91800</v>
      </c>
      <c r="H245" s="4">
        <v>86800</v>
      </c>
      <c r="I245" s="4">
        <v>81801</v>
      </c>
      <c r="J245" s="33">
        <f t="shared" si="37"/>
        <v>87800</v>
      </c>
      <c r="N245" s="4">
        <f>SUM(G245+2000)</f>
        <v>93800</v>
      </c>
      <c r="O245" s="34">
        <f>G245*104%</f>
        <v>95472</v>
      </c>
      <c r="P245" s="4">
        <v>91800</v>
      </c>
    </row>
    <row r="246" spans="3:16" ht="10.5" customHeight="1" x14ac:dyDescent="0.25">
      <c r="N246" s="4"/>
    </row>
    <row r="247" spans="3:16" x14ac:dyDescent="0.25">
      <c r="D247" s="32" t="s">
        <v>73</v>
      </c>
      <c r="G247" s="43">
        <f>SUM(G243:G245)</f>
        <v>186152</v>
      </c>
      <c r="H247" s="43">
        <v>318152</v>
      </c>
      <c r="I247" s="43">
        <v>316974</v>
      </c>
      <c r="N247" s="43">
        <f>SUM(N241:N245)</f>
        <v>333152</v>
      </c>
      <c r="O247" s="44">
        <f>G247*102%</f>
        <v>189875.04</v>
      </c>
      <c r="P247" s="43">
        <f>SUM(P241:P245)</f>
        <v>346989</v>
      </c>
    </row>
    <row r="248" spans="3:16" x14ac:dyDescent="0.25">
      <c r="N248" s="4"/>
      <c r="O248" s="44">
        <f>SUM(O247-G247)</f>
        <v>3723.0400000000081</v>
      </c>
      <c r="P248" s="43"/>
    </row>
    <row r="249" spans="3:16" x14ac:dyDescent="0.25">
      <c r="C249" s="32" t="s">
        <v>244</v>
      </c>
      <c r="N249" s="4"/>
    </row>
    <row r="250" spans="3:16" x14ac:dyDescent="0.25">
      <c r="N250" s="4"/>
    </row>
    <row r="251" spans="3:16" x14ac:dyDescent="0.25">
      <c r="C251" s="1" t="s">
        <v>245</v>
      </c>
      <c r="D251" s="1" t="s">
        <v>28</v>
      </c>
      <c r="E251" s="3" t="s">
        <v>43</v>
      </c>
      <c r="F251" s="3" t="s">
        <v>246</v>
      </c>
      <c r="G251" s="4">
        <v>33730</v>
      </c>
      <c r="H251" s="4">
        <v>32730</v>
      </c>
      <c r="I251" s="4">
        <v>34530</v>
      </c>
      <c r="J251" s="33">
        <f t="shared" ref="J251:J252" si="38">SUM(H251+1000)</f>
        <v>33730</v>
      </c>
      <c r="N251" s="4">
        <f>SUM(G251+2000)</f>
        <v>35730</v>
      </c>
      <c r="O251" s="34">
        <f>G251*104%</f>
        <v>35079.200000000004</v>
      </c>
      <c r="P251" s="4">
        <v>37754</v>
      </c>
    </row>
    <row r="252" spans="3:16" x14ac:dyDescent="0.25">
      <c r="C252" s="1" t="s">
        <v>245</v>
      </c>
      <c r="D252" s="1" t="s">
        <v>28</v>
      </c>
      <c r="E252" s="3" t="s">
        <v>43</v>
      </c>
      <c r="F252" s="3" t="s">
        <v>247</v>
      </c>
      <c r="G252" s="4">
        <v>30191</v>
      </c>
      <c r="H252" s="4">
        <v>29191</v>
      </c>
      <c r="I252" s="4">
        <v>30991</v>
      </c>
      <c r="J252" s="33">
        <f t="shared" si="38"/>
        <v>30191</v>
      </c>
      <c r="N252" s="4">
        <f>SUM(G252+2000)</f>
        <v>32191</v>
      </c>
      <c r="O252" s="34">
        <f>G252*104%</f>
        <v>31398.639999999999</v>
      </c>
      <c r="P252" s="4">
        <v>34003</v>
      </c>
    </row>
    <row r="253" spans="3:16" x14ac:dyDescent="0.25">
      <c r="N253" s="4"/>
    </row>
    <row r="254" spans="3:16" x14ac:dyDescent="0.25">
      <c r="D254" s="32" t="s">
        <v>73</v>
      </c>
      <c r="G254" s="43">
        <f>SUM(G251:G252)</f>
        <v>63921</v>
      </c>
      <c r="H254" s="43">
        <v>61921</v>
      </c>
      <c r="I254" s="43">
        <v>65521</v>
      </c>
      <c r="N254" s="43">
        <f>SUM(N251:N253)</f>
        <v>67921</v>
      </c>
      <c r="O254" s="44">
        <f>G254*102%</f>
        <v>65199.42</v>
      </c>
      <c r="P254" s="43">
        <f>SUM(P251:P252)</f>
        <v>71757</v>
      </c>
    </row>
    <row r="255" spans="3:16" x14ac:dyDescent="0.25">
      <c r="D255" s="32"/>
      <c r="N255" s="4"/>
      <c r="O255" s="44">
        <f>SUM(O254-G254)</f>
        <v>1278.4199999999983</v>
      </c>
      <c r="P255" s="43"/>
    </row>
    <row r="256" spans="3:16" x14ac:dyDescent="0.25">
      <c r="C256" s="32" t="s">
        <v>248</v>
      </c>
      <c r="D256" s="32"/>
      <c r="N256" s="4"/>
    </row>
    <row r="257" spans="2:16" x14ac:dyDescent="0.25">
      <c r="N257" s="4"/>
    </row>
    <row r="258" spans="2:16" x14ac:dyDescent="0.25">
      <c r="B258" s="52"/>
      <c r="C258" s="52" t="s">
        <v>249</v>
      </c>
      <c r="D258" s="52" t="s">
        <v>250</v>
      </c>
      <c r="E258" s="60" t="s">
        <v>165</v>
      </c>
      <c r="F258" s="60" t="s">
        <v>251</v>
      </c>
      <c r="G258" s="4">
        <v>29236</v>
      </c>
      <c r="H258" s="4">
        <v>28236</v>
      </c>
      <c r="I258" s="4">
        <v>30399</v>
      </c>
      <c r="J258" s="33">
        <f>SUM(H258+1000)</f>
        <v>29236</v>
      </c>
      <c r="N258" s="4">
        <f>SUM(G258+2000)</f>
        <v>31236</v>
      </c>
      <c r="O258" s="34">
        <f>G258*104%</f>
        <v>30405.440000000002</v>
      </c>
      <c r="P258" s="4">
        <v>33728</v>
      </c>
    </row>
    <row r="259" spans="2:16" x14ac:dyDescent="0.25">
      <c r="B259" s="52"/>
      <c r="C259" s="52"/>
      <c r="D259" s="52"/>
      <c r="E259" s="60"/>
      <c r="F259" s="60"/>
      <c r="N259" s="4"/>
    </row>
    <row r="260" spans="2:16" x14ac:dyDescent="0.25">
      <c r="B260" s="52"/>
      <c r="C260" s="52"/>
      <c r="D260" s="141" t="s">
        <v>73</v>
      </c>
      <c r="E260" s="142"/>
      <c r="F260" s="142"/>
      <c r="G260" s="121">
        <f>SUM(G258)</f>
        <v>29236</v>
      </c>
      <c r="H260" s="121">
        <v>28236</v>
      </c>
      <c r="I260" s="121">
        <v>30399</v>
      </c>
      <c r="J260" s="46"/>
      <c r="K260" s="58"/>
      <c r="L260" s="46"/>
      <c r="M260" s="46"/>
      <c r="N260" s="121">
        <f>SUM(N258:N259)</f>
        <v>31236</v>
      </c>
      <c r="O260" s="143">
        <f>G260*102%</f>
        <v>29820.720000000001</v>
      </c>
      <c r="P260" s="121">
        <f>SUM(P258)</f>
        <v>33728</v>
      </c>
    </row>
    <row r="261" spans="2:16" x14ac:dyDescent="0.25">
      <c r="B261" s="52"/>
      <c r="C261" s="52"/>
      <c r="D261" s="61"/>
      <c r="E261" s="60"/>
      <c r="F261" s="60"/>
      <c r="H261" s="43"/>
      <c r="I261" s="43"/>
      <c r="N261" s="4"/>
      <c r="O261" s="44">
        <f>SUM(O260-G260)</f>
        <v>584.72000000000116</v>
      </c>
      <c r="P261" s="43"/>
    </row>
    <row r="262" spans="2:16" x14ac:dyDescent="0.25">
      <c r="B262" s="52"/>
      <c r="C262" s="52"/>
      <c r="D262" s="61"/>
      <c r="E262" s="60"/>
      <c r="F262" s="60"/>
      <c r="H262" s="43"/>
      <c r="I262" s="43"/>
      <c r="N262" s="4"/>
      <c r="O262" s="44"/>
      <c r="P262" s="43"/>
    </row>
    <row r="263" spans="2:16" x14ac:dyDescent="0.25">
      <c r="B263" s="40"/>
      <c r="C263" s="45" t="s">
        <v>252</v>
      </c>
      <c r="D263" s="40"/>
      <c r="E263" s="41"/>
      <c r="F263" s="41"/>
      <c r="G263" s="42"/>
      <c r="H263" s="42"/>
      <c r="I263" s="42"/>
      <c r="J263" s="40"/>
      <c r="K263" s="47"/>
      <c r="L263" s="40"/>
      <c r="M263" s="40"/>
      <c r="N263" s="42"/>
      <c r="O263" s="40"/>
      <c r="P263" s="48"/>
    </row>
    <row r="264" spans="2:16" x14ac:dyDescent="0.25">
      <c r="B264" s="40"/>
      <c r="C264" s="40"/>
      <c r="D264" s="40"/>
      <c r="E264" s="41"/>
      <c r="F264" s="41"/>
      <c r="G264" s="42"/>
      <c r="H264" s="42"/>
      <c r="I264" s="42"/>
      <c r="J264" s="40"/>
      <c r="K264" s="47"/>
      <c r="L264" s="40"/>
      <c r="M264" s="40"/>
      <c r="N264" s="42"/>
      <c r="O264" s="40"/>
      <c r="P264" s="48"/>
    </row>
    <row r="265" spans="2:16" x14ac:dyDescent="0.25">
      <c r="B265" s="40"/>
      <c r="C265" s="40" t="s">
        <v>253</v>
      </c>
      <c r="D265" s="40" t="s">
        <v>252</v>
      </c>
      <c r="E265" s="41"/>
      <c r="F265" s="41"/>
      <c r="G265" s="42">
        <v>30000</v>
      </c>
      <c r="H265" s="42">
        <v>25800</v>
      </c>
      <c r="I265" s="42">
        <v>25801</v>
      </c>
      <c r="J265" s="48">
        <v>25800</v>
      </c>
      <c r="K265" s="47"/>
      <c r="L265" s="40"/>
      <c r="M265" s="40"/>
      <c r="N265" s="42">
        <f>SUM(G265+2000)</f>
        <v>32000</v>
      </c>
      <c r="O265" s="82">
        <f>G265*104%</f>
        <v>31200</v>
      </c>
      <c r="P265" s="42">
        <v>30000</v>
      </c>
    </row>
    <row r="266" spans="2:16" x14ac:dyDescent="0.25">
      <c r="B266" s="40"/>
      <c r="C266" s="40" t="s">
        <v>253</v>
      </c>
      <c r="D266" s="40" t="s">
        <v>254</v>
      </c>
      <c r="E266" s="41"/>
      <c r="F266" s="41"/>
      <c r="G266" s="42"/>
      <c r="H266" s="42">
        <v>48000</v>
      </c>
      <c r="I266" s="42">
        <v>48000</v>
      </c>
      <c r="J266" s="48">
        <v>48000</v>
      </c>
      <c r="K266" s="47"/>
      <c r="L266" s="40"/>
      <c r="M266" s="40"/>
      <c r="N266" s="42"/>
      <c r="O266" s="40"/>
      <c r="P266" s="48"/>
    </row>
    <row r="267" spans="2:16" x14ac:dyDescent="0.25">
      <c r="B267" s="40"/>
      <c r="C267" s="40" t="s">
        <v>253</v>
      </c>
      <c r="D267" s="40" t="s">
        <v>255</v>
      </c>
      <c r="E267" s="41"/>
      <c r="F267" s="41" t="s">
        <v>256</v>
      </c>
      <c r="G267" s="42"/>
      <c r="H267" s="42"/>
      <c r="I267" s="42"/>
      <c r="J267" s="40"/>
      <c r="K267" s="47"/>
      <c r="L267" s="40"/>
      <c r="M267" s="40"/>
      <c r="N267" s="42"/>
      <c r="O267" s="40"/>
      <c r="P267" s="48"/>
    </row>
    <row r="268" spans="2:16" x14ac:dyDescent="0.25">
      <c r="B268" s="40"/>
      <c r="C268" s="40"/>
      <c r="D268" s="40" t="s">
        <v>255</v>
      </c>
      <c r="E268" s="41"/>
      <c r="F268" s="41" t="s">
        <v>257</v>
      </c>
      <c r="G268" s="139"/>
      <c r="H268" s="42"/>
      <c r="I268" s="42"/>
      <c r="J268" s="40"/>
      <c r="K268" s="47"/>
      <c r="L268" s="40"/>
      <c r="M268" s="40"/>
      <c r="N268" s="42"/>
      <c r="O268" s="40"/>
      <c r="P268" s="48"/>
    </row>
    <row r="269" spans="2:16" x14ac:dyDescent="0.25">
      <c r="B269" s="40"/>
      <c r="C269" s="40"/>
      <c r="D269" s="40" t="s">
        <v>255</v>
      </c>
      <c r="E269" s="41"/>
      <c r="F269" s="41" t="s">
        <v>258</v>
      </c>
      <c r="G269" s="42"/>
      <c r="H269" s="42"/>
      <c r="I269" s="42"/>
      <c r="J269" s="40"/>
      <c r="K269" s="47"/>
      <c r="L269" s="40"/>
      <c r="M269" s="40"/>
      <c r="N269" s="42"/>
      <c r="O269" s="40"/>
      <c r="P269" s="48"/>
    </row>
    <row r="270" spans="2:16" x14ac:dyDescent="0.25">
      <c r="B270" s="40"/>
      <c r="C270" s="40"/>
      <c r="D270" s="40" t="s">
        <v>255</v>
      </c>
      <c r="E270" s="41"/>
      <c r="F270" s="41" t="s">
        <v>259</v>
      </c>
      <c r="G270" s="42"/>
      <c r="H270" s="42"/>
      <c r="I270" s="42"/>
      <c r="J270" s="40"/>
      <c r="K270" s="47"/>
      <c r="L270" s="40"/>
      <c r="M270" s="40"/>
      <c r="N270" s="42"/>
      <c r="O270" s="40"/>
      <c r="P270" s="48"/>
    </row>
    <row r="271" spans="2:16" x14ac:dyDescent="0.25">
      <c r="B271" s="40"/>
      <c r="C271" s="40"/>
      <c r="D271" s="40" t="s">
        <v>255</v>
      </c>
      <c r="E271" s="41"/>
      <c r="F271" s="41" t="s">
        <v>260</v>
      </c>
      <c r="G271" s="42"/>
      <c r="H271" s="42"/>
      <c r="I271" s="42"/>
      <c r="J271" s="40"/>
      <c r="K271" s="47"/>
      <c r="L271" s="40"/>
      <c r="M271" s="40"/>
      <c r="N271" s="42"/>
      <c r="O271" s="40"/>
      <c r="P271" s="48"/>
    </row>
    <row r="272" spans="2:16" x14ac:dyDescent="0.25">
      <c r="B272" s="40"/>
      <c r="C272" s="40"/>
      <c r="D272" s="40" t="s">
        <v>255</v>
      </c>
      <c r="E272" s="41"/>
      <c r="F272" s="41" t="s">
        <v>261</v>
      </c>
      <c r="G272" s="42"/>
      <c r="H272" s="42"/>
      <c r="I272" s="42"/>
      <c r="J272" s="40"/>
      <c r="K272" s="47"/>
      <c r="L272" s="40"/>
      <c r="M272" s="40"/>
      <c r="N272" s="42"/>
      <c r="O272" s="40"/>
      <c r="P272" s="48"/>
    </row>
    <row r="273" spans="1:18" x14ac:dyDescent="0.25">
      <c r="B273" s="40"/>
      <c r="C273" s="40"/>
      <c r="D273" s="45" t="s">
        <v>73</v>
      </c>
      <c r="E273" s="41"/>
      <c r="F273" s="41"/>
      <c r="G273" s="68">
        <f>SUM(G265:G266)</f>
        <v>30000</v>
      </c>
      <c r="H273" s="68">
        <v>73800</v>
      </c>
      <c r="I273" s="68">
        <v>73801</v>
      </c>
      <c r="J273" s="40"/>
      <c r="K273" s="47"/>
      <c r="L273" s="40"/>
      <c r="M273" s="40"/>
      <c r="N273" s="68">
        <f>SUM(N265:N272)</f>
        <v>32000</v>
      </c>
      <c r="O273" s="87">
        <f>G273*102%</f>
        <v>30600</v>
      </c>
      <c r="P273" s="68">
        <f>SUM(P265:P266)</f>
        <v>30000</v>
      </c>
    </row>
    <row r="274" spans="1:18" x14ac:dyDescent="0.25">
      <c r="B274" s="40"/>
      <c r="C274" s="40"/>
      <c r="D274" s="45"/>
      <c r="E274" s="41"/>
      <c r="F274" s="41"/>
      <c r="G274" s="42"/>
      <c r="H274" s="68"/>
      <c r="I274" s="68"/>
      <c r="J274" s="40"/>
      <c r="K274" s="47"/>
      <c r="L274" s="40"/>
      <c r="M274" s="40"/>
      <c r="N274" s="42"/>
      <c r="O274" s="87">
        <f>SUM(O273-G273)</f>
        <v>600</v>
      </c>
      <c r="P274" s="48"/>
    </row>
    <row r="275" spans="1:18" x14ac:dyDescent="0.25">
      <c r="B275" s="40"/>
      <c r="C275" s="40"/>
      <c r="D275" s="45"/>
      <c r="E275" s="41"/>
      <c r="F275" s="41"/>
      <c r="G275" s="42"/>
      <c r="H275" s="68"/>
      <c r="I275" s="68"/>
      <c r="J275" s="40"/>
      <c r="K275" s="47"/>
      <c r="L275" s="40"/>
      <c r="M275" s="40"/>
      <c r="N275" s="42"/>
      <c r="O275" s="87"/>
      <c r="P275" s="48"/>
    </row>
    <row r="276" spans="1:18" x14ac:dyDescent="0.25">
      <c r="A276" s="40"/>
      <c r="B276" s="40"/>
      <c r="C276" s="45" t="s">
        <v>262</v>
      </c>
      <c r="D276" s="40"/>
      <c r="E276" s="41"/>
      <c r="F276" s="41"/>
      <c r="G276" s="42"/>
      <c r="H276" s="42"/>
      <c r="I276" s="42"/>
      <c r="J276" s="40"/>
      <c r="K276" s="47"/>
      <c r="L276" s="40"/>
      <c r="M276" s="40"/>
      <c r="N276" s="42"/>
      <c r="O276" s="40"/>
      <c r="P276" s="48"/>
    </row>
    <row r="277" spans="1:18" x14ac:dyDescent="0.25">
      <c r="B277" s="40"/>
      <c r="C277" s="140"/>
      <c r="D277" s="41"/>
      <c r="E277" s="41"/>
      <c r="F277" s="41"/>
      <c r="G277" s="42"/>
      <c r="H277" s="42"/>
      <c r="I277" s="40"/>
      <c r="J277" s="47"/>
      <c r="K277" s="40"/>
      <c r="L277" s="40"/>
      <c r="M277" s="42"/>
      <c r="N277" s="41"/>
      <c r="O277" s="40"/>
      <c r="P277" s="48"/>
      <c r="Q277" s="99"/>
      <c r="R277" s="99"/>
    </row>
    <row r="278" spans="1:18" x14ac:dyDescent="0.25">
      <c r="C278" s="1" t="s">
        <v>263</v>
      </c>
      <c r="D278" s="1" t="s">
        <v>264</v>
      </c>
      <c r="F278" s="3" t="s">
        <v>265</v>
      </c>
      <c r="G278" s="4">
        <v>12256</v>
      </c>
      <c r="H278" s="4">
        <v>12256</v>
      </c>
      <c r="I278" s="4">
        <v>12256</v>
      </c>
      <c r="J278" s="4">
        <v>12256</v>
      </c>
      <c r="N278" s="4">
        <f>SUM(G278+2000)</f>
        <v>14256</v>
      </c>
      <c r="O278" s="34">
        <v>0</v>
      </c>
      <c r="P278" s="4">
        <v>12256</v>
      </c>
    </row>
    <row r="279" spans="1:18" x14ac:dyDescent="0.25">
      <c r="D279" s="1" t="s">
        <v>266</v>
      </c>
      <c r="N279" s="4"/>
    </row>
    <row r="280" spans="1:18" x14ac:dyDescent="0.25">
      <c r="D280" s="1" t="s">
        <v>142</v>
      </c>
      <c r="N280" s="4"/>
    </row>
    <row r="281" spans="1:18" x14ac:dyDescent="0.25">
      <c r="C281" s="1" t="s">
        <v>263</v>
      </c>
      <c r="D281" s="1" t="s">
        <v>267</v>
      </c>
      <c r="E281" s="3" t="s">
        <v>228</v>
      </c>
      <c r="F281" s="3" t="s">
        <v>268</v>
      </c>
      <c r="G281" s="4">
        <v>53346</v>
      </c>
      <c r="H281" s="4">
        <v>52346</v>
      </c>
      <c r="I281" s="4">
        <v>52347</v>
      </c>
      <c r="J281" s="33">
        <f>SUM(H281+1000)</f>
        <v>53346</v>
      </c>
      <c r="N281" s="4">
        <f>SUM(G281+2000)</f>
        <v>55346</v>
      </c>
      <c r="O281" s="34">
        <f>G281*104%</f>
        <v>55479.840000000004</v>
      </c>
      <c r="P281" s="4">
        <v>58547</v>
      </c>
    </row>
    <row r="282" spans="1:18" x14ac:dyDescent="0.25">
      <c r="C282" s="1" t="s">
        <v>263</v>
      </c>
      <c r="D282" s="1" t="s">
        <v>269</v>
      </c>
      <c r="E282" s="3" t="s">
        <v>111</v>
      </c>
      <c r="F282" s="60" t="s">
        <v>270</v>
      </c>
      <c r="G282" s="4">
        <v>62300</v>
      </c>
      <c r="H282" s="4">
        <v>61300</v>
      </c>
      <c r="I282" s="4">
        <v>63100</v>
      </c>
      <c r="J282" s="33">
        <f>SUM(H282+1000)</f>
        <v>62300</v>
      </c>
      <c r="N282" s="4">
        <f>SUM(G282+2000)</f>
        <v>64300</v>
      </c>
      <c r="O282" s="34">
        <f>G282*104%</f>
        <v>64792</v>
      </c>
      <c r="P282" s="4">
        <v>69874</v>
      </c>
    </row>
    <row r="283" spans="1:18" x14ac:dyDescent="0.25">
      <c r="C283" s="40" t="s">
        <v>263</v>
      </c>
      <c r="D283" s="40" t="s">
        <v>232</v>
      </c>
      <c r="E283" s="41" t="s">
        <v>233</v>
      </c>
      <c r="F283" s="41" t="s">
        <v>271</v>
      </c>
      <c r="G283" s="42">
        <v>91800</v>
      </c>
      <c r="H283" s="42">
        <v>86800</v>
      </c>
      <c r="I283" s="42">
        <v>81801</v>
      </c>
      <c r="J283" s="42">
        <v>86800</v>
      </c>
      <c r="K283" s="47"/>
      <c r="L283" s="40"/>
      <c r="M283" s="40"/>
      <c r="N283" s="42">
        <f>SUM(G283+2000)</f>
        <v>93800</v>
      </c>
      <c r="O283" s="82">
        <f>G283*104%</f>
        <v>95472</v>
      </c>
      <c r="P283" s="42">
        <v>91800</v>
      </c>
    </row>
    <row r="284" spans="1:18" x14ac:dyDescent="0.25">
      <c r="N284" s="4"/>
    </row>
    <row r="285" spans="1:18" x14ac:dyDescent="0.25">
      <c r="D285" s="32" t="s">
        <v>73</v>
      </c>
      <c r="F285" s="4"/>
      <c r="G285" s="43">
        <f>SUM(G281:G283)</f>
        <v>207446</v>
      </c>
      <c r="H285" s="43">
        <v>212702</v>
      </c>
      <c r="I285" s="43">
        <v>209504</v>
      </c>
      <c r="N285" s="43">
        <f>SUM(N278:N283)</f>
        <v>227702</v>
      </c>
      <c r="O285" s="44">
        <f>G285*102%</f>
        <v>211594.92</v>
      </c>
      <c r="P285" s="43">
        <f>SUM(P278:P283)</f>
        <v>232477</v>
      </c>
    </row>
    <row r="286" spans="1:18" x14ac:dyDescent="0.25">
      <c r="D286" s="32"/>
      <c r="N286" s="4"/>
      <c r="O286" s="44">
        <f>SUM(O285-G285)</f>
        <v>4148.9200000000128</v>
      </c>
      <c r="P286" s="43"/>
    </row>
    <row r="287" spans="1:18" x14ac:dyDescent="0.25">
      <c r="C287" s="32" t="s">
        <v>272</v>
      </c>
      <c r="D287" s="32"/>
      <c r="N287" s="4"/>
    </row>
    <row r="288" spans="1:18" x14ac:dyDescent="0.25">
      <c r="N288" s="4"/>
    </row>
    <row r="289" spans="3:16" x14ac:dyDescent="0.25">
      <c r="C289" s="1" t="s">
        <v>273</v>
      </c>
      <c r="D289" s="1" t="s">
        <v>274</v>
      </c>
      <c r="F289" s="3" t="s">
        <v>275</v>
      </c>
      <c r="G289" s="4">
        <v>12256</v>
      </c>
      <c r="H289" s="4">
        <v>12256</v>
      </c>
      <c r="I289" s="4">
        <v>12256</v>
      </c>
      <c r="J289" s="4">
        <v>12256</v>
      </c>
      <c r="N289" s="4">
        <f>SUM(G289+2000)</f>
        <v>14256</v>
      </c>
      <c r="O289" s="34">
        <v>0</v>
      </c>
      <c r="P289" s="4">
        <v>12256</v>
      </c>
    </row>
    <row r="290" spans="3:16" x14ac:dyDescent="0.25">
      <c r="D290" s="1" t="s">
        <v>266</v>
      </c>
      <c r="N290" s="4"/>
    </row>
    <row r="291" spans="3:16" x14ac:dyDescent="0.25">
      <c r="C291" s="1" t="s">
        <v>273</v>
      </c>
      <c r="D291" s="1" t="s">
        <v>227</v>
      </c>
      <c r="E291" s="3" t="s">
        <v>228</v>
      </c>
      <c r="F291" s="3" t="s">
        <v>276</v>
      </c>
      <c r="G291" s="4">
        <v>51280</v>
      </c>
      <c r="H291" s="4">
        <v>50280</v>
      </c>
      <c r="I291" s="4">
        <v>52080</v>
      </c>
      <c r="J291" s="33">
        <f t="shared" ref="J291:J292" si="39">SUM(H291+1000)</f>
        <v>51280</v>
      </c>
      <c r="N291" s="4">
        <f>SUM(G291+2000)</f>
        <v>53280</v>
      </c>
      <c r="O291" s="34">
        <f>G291*104%</f>
        <v>53331.200000000004</v>
      </c>
      <c r="P291" s="4">
        <v>57275</v>
      </c>
    </row>
    <row r="292" spans="3:16" x14ac:dyDescent="0.25">
      <c r="C292" s="1" t="s">
        <v>273</v>
      </c>
      <c r="D292" s="1" t="s">
        <v>277</v>
      </c>
      <c r="E292" s="3" t="s">
        <v>228</v>
      </c>
      <c r="F292" s="3" t="s">
        <v>278</v>
      </c>
      <c r="G292" s="4">
        <v>48230</v>
      </c>
      <c r="H292" s="4">
        <v>47230</v>
      </c>
      <c r="I292" s="4">
        <v>49030</v>
      </c>
      <c r="J292" s="33">
        <f t="shared" si="39"/>
        <v>48230</v>
      </c>
      <c r="N292" s="4">
        <f>SUM(G292+2000)</f>
        <v>50230</v>
      </c>
      <c r="O292" s="34">
        <f>G292*104%</f>
        <v>50159.200000000004</v>
      </c>
      <c r="P292" s="4">
        <v>54042</v>
      </c>
    </row>
    <row r="293" spans="3:16" x14ac:dyDescent="0.25">
      <c r="C293" s="40" t="s">
        <v>273</v>
      </c>
      <c r="D293" s="40" t="s">
        <v>232</v>
      </c>
      <c r="E293" s="41" t="s">
        <v>233</v>
      </c>
      <c r="F293" s="41" t="s">
        <v>279</v>
      </c>
      <c r="G293" s="42">
        <v>91800</v>
      </c>
      <c r="H293" s="42">
        <v>86800</v>
      </c>
      <c r="I293" s="42">
        <v>81801</v>
      </c>
      <c r="J293" s="42">
        <v>86800</v>
      </c>
      <c r="K293" s="47"/>
      <c r="L293" s="40"/>
      <c r="M293" s="40"/>
      <c r="N293" s="42">
        <f>SUM(G293+2000)</f>
        <v>93800</v>
      </c>
      <c r="O293" s="82">
        <f>G293*104%</f>
        <v>95472</v>
      </c>
      <c r="P293" s="42">
        <v>91800</v>
      </c>
    </row>
    <row r="294" spans="3:16" x14ac:dyDescent="0.25">
      <c r="N294" s="4"/>
    </row>
    <row r="295" spans="3:16" x14ac:dyDescent="0.25">
      <c r="D295" s="32" t="s">
        <v>73</v>
      </c>
      <c r="G295" s="43">
        <f>SUM(G291:G293)</f>
        <v>191310</v>
      </c>
      <c r="H295" s="43">
        <v>196566</v>
      </c>
      <c r="I295" s="43">
        <v>195167</v>
      </c>
      <c r="N295" s="43">
        <f>SUM(N289:N293)</f>
        <v>211566</v>
      </c>
      <c r="O295" s="44">
        <f>G295*102%</f>
        <v>195136.2</v>
      </c>
      <c r="P295" s="43">
        <f>SUM(P289:P293)</f>
        <v>215373</v>
      </c>
    </row>
    <row r="296" spans="3:16" x14ac:dyDescent="0.25">
      <c r="D296" s="32"/>
      <c r="N296" s="4"/>
      <c r="O296" s="44">
        <f>SUM(O295-G295)</f>
        <v>3826.2000000000116</v>
      </c>
      <c r="P296" s="43"/>
    </row>
    <row r="297" spans="3:16" x14ac:dyDescent="0.25">
      <c r="C297" s="32" t="s">
        <v>280</v>
      </c>
      <c r="D297" s="32"/>
      <c r="N297" s="4"/>
    </row>
    <row r="298" spans="3:16" x14ac:dyDescent="0.25">
      <c r="N298" s="4"/>
    </row>
    <row r="299" spans="3:16" x14ac:dyDescent="0.25">
      <c r="C299" s="1" t="s">
        <v>281</v>
      </c>
      <c r="D299" s="1" t="s">
        <v>282</v>
      </c>
      <c r="F299" s="3" t="s">
        <v>283</v>
      </c>
      <c r="G299" s="4">
        <v>18000</v>
      </c>
      <c r="H299" s="4">
        <v>18000</v>
      </c>
      <c r="I299" s="4">
        <v>18000</v>
      </c>
      <c r="J299" s="4">
        <v>18000</v>
      </c>
      <c r="N299" s="4">
        <f>SUM(G299+2000)</f>
        <v>20000</v>
      </c>
      <c r="O299" s="34">
        <v>0</v>
      </c>
      <c r="P299" s="4">
        <v>18000</v>
      </c>
    </row>
    <row r="300" spans="3:16" x14ac:dyDescent="0.25">
      <c r="D300" s="1" t="s">
        <v>103</v>
      </c>
      <c r="N300" s="4"/>
    </row>
    <row r="301" spans="3:16" x14ac:dyDescent="0.25">
      <c r="C301" s="1" t="s">
        <v>281</v>
      </c>
      <c r="D301" s="1" t="s">
        <v>227</v>
      </c>
      <c r="E301" s="3" t="s">
        <v>228</v>
      </c>
      <c r="F301" s="3" t="s">
        <v>284</v>
      </c>
      <c r="G301" s="4">
        <v>45873</v>
      </c>
      <c r="H301" s="4">
        <v>44873</v>
      </c>
      <c r="I301" s="4">
        <v>46673</v>
      </c>
      <c r="J301" s="33">
        <f t="shared" ref="J301:J302" si="40">SUM(H301+1000)</f>
        <v>45873</v>
      </c>
      <c r="N301" s="4">
        <f>SUM(G301+2000)</f>
        <v>47873</v>
      </c>
      <c r="O301" s="34">
        <f>G301*104%</f>
        <v>47707.92</v>
      </c>
      <c r="P301" s="4">
        <v>53700</v>
      </c>
    </row>
    <row r="302" spans="3:16" x14ac:dyDescent="0.25">
      <c r="C302" s="1" t="s">
        <v>281</v>
      </c>
      <c r="D302" s="1" t="s">
        <v>285</v>
      </c>
      <c r="E302" s="3" t="s">
        <v>228</v>
      </c>
      <c r="F302" s="3" t="s">
        <v>286</v>
      </c>
      <c r="G302" s="4">
        <v>61973</v>
      </c>
      <c r="H302" s="4">
        <v>40973</v>
      </c>
      <c r="I302" s="4">
        <v>42773</v>
      </c>
      <c r="J302" s="33">
        <f t="shared" si="40"/>
        <v>41973</v>
      </c>
      <c r="N302" s="4">
        <f>SUM(G302+2000)</f>
        <v>63973</v>
      </c>
      <c r="O302" s="34">
        <f>G302*104%</f>
        <v>64451.920000000006</v>
      </c>
      <c r="P302" s="4">
        <f t="shared" ref="P302" si="41">SUM(O302+2000)</f>
        <v>66451.920000000013</v>
      </c>
    </row>
    <row r="303" spans="3:16" x14ac:dyDescent="0.25">
      <c r="C303" s="40" t="s">
        <v>281</v>
      </c>
      <c r="D303" s="40" t="s">
        <v>232</v>
      </c>
      <c r="E303" s="41">
        <v>113</v>
      </c>
      <c r="F303" s="41" t="s">
        <v>287</v>
      </c>
      <c r="G303" s="42">
        <v>91800</v>
      </c>
      <c r="H303" s="42">
        <v>86800</v>
      </c>
      <c r="I303" s="42">
        <v>81801</v>
      </c>
      <c r="J303" s="42">
        <v>86800</v>
      </c>
      <c r="K303" s="47"/>
      <c r="L303" s="40"/>
      <c r="M303" s="40"/>
      <c r="N303" s="42">
        <f>SUM(G303+2000)</f>
        <v>93800</v>
      </c>
      <c r="O303" s="82">
        <f>G303*104%</f>
        <v>95472</v>
      </c>
      <c r="P303" s="42">
        <v>91800</v>
      </c>
    </row>
    <row r="304" spans="3:16" x14ac:dyDescent="0.25">
      <c r="C304" s="40"/>
      <c r="D304" s="40"/>
      <c r="E304" s="41"/>
      <c r="F304" s="41"/>
      <c r="G304" s="42"/>
      <c r="H304" s="42"/>
      <c r="I304" s="42"/>
      <c r="J304" s="40"/>
      <c r="K304" s="47"/>
      <c r="L304" s="40"/>
      <c r="M304" s="40"/>
      <c r="N304" s="42"/>
      <c r="O304" s="40"/>
      <c r="P304" s="146"/>
    </row>
    <row r="305" spans="1:16" x14ac:dyDescent="0.25">
      <c r="C305" s="40"/>
      <c r="D305" s="45" t="s">
        <v>73</v>
      </c>
      <c r="E305" s="41"/>
      <c r="F305" s="41"/>
      <c r="G305" s="68">
        <f>SUM(G301:G303)</f>
        <v>199646</v>
      </c>
      <c r="H305" s="68">
        <v>190646</v>
      </c>
      <c r="I305" s="68">
        <v>189247</v>
      </c>
      <c r="J305" s="40"/>
      <c r="K305" s="47"/>
      <c r="L305" s="40"/>
      <c r="M305" s="40"/>
      <c r="N305" s="68">
        <f>SUM(N299:N303)</f>
        <v>225646</v>
      </c>
      <c r="O305" s="87">
        <f>G305*102%</f>
        <v>203638.92</v>
      </c>
      <c r="P305" s="68">
        <f>SUM(P299:P303)</f>
        <v>229951.92</v>
      </c>
    </row>
    <row r="306" spans="1:16" x14ac:dyDescent="0.25">
      <c r="D306" s="32"/>
      <c r="N306" s="4"/>
      <c r="O306" s="44">
        <f>SUM(O305-G305)</f>
        <v>3992.9200000000128</v>
      </c>
      <c r="P306" s="43"/>
    </row>
    <row r="307" spans="1:16" x14ac:dyDescent="0.25">
      <c r="C307" s="32" t="s">
        <v>288</v>
      </c>
      <c r="D307" s="32"/>
      <c r="N307" s="4"/>
    </row>
    <row r="308" spans="1:16" x14ac:dyDescent="0.25">
      <c r="N308" s="4"/>
    </row>
    <row r="309" spans="1:16" x14ac:dyDescent="0.25">
      <c r="A309" s="35"/>
      <c r="B309" s="36"/>
      <c r="C309" s="36" t="s">
        <v>289</v>
      </c>
      <c r="D309" s="36" t="s">
        <v>288</v>
      </c>
      <c r="E309" s="37"/>
      <c r="F309" s="37" t="s">
        <v>290</v>
      </c>
      <c r="G309" s="4">
        <v>78763</v>
      </c>
      <c r="H309" s="38">
        <v>77763</v>
      </c>
      <c r="I309" s="38">
        <v>1800</v>
      </c>
      <c r="J309" s="33">
        <f>SUM(H309+1000)</f>
        <v>78763</v>
      </c>
      <c r="K309" s="39"/>
      <c r="L309" s="35"/>
      <c r="M309" s="35"/>
      <c r="N309" s="4">
        <f t="shared" ref="N309:N318" si="42">SUM(G309+2000)</f>
        <v>80763</v>
      </c>
      <c r="O309" s="34">
        <f t="shared" ref="O309:O318" si="43">G309*104%</f>
        <v>81913.52</v>
      </c>
      <c r="P309" s="4">
        <v>85489</v>
      </c>
    </row>
    <row r="310" spans="1:16" x14ac:dyDescent="0.25">
      <c r="C310" s="36" t="s">
        <v>289</v>
      </c>
      <c r="D310" s="1" t="s">
        <v>15</v>
      </c>
      <c r="E310" s="3">
        <v>110</v>
      </c>
      <c r="F310" s="3" t="s">
        <v>291</v>
      </c>
      <c r="G310" s="4">
        <v>48500</v>
      </c>
      <c r="H310" s="4">
        <v>47500</v>
      </c>
      <c r="I310" s="4">
        <v>53274</v>
      </c>
      <c r="J310" s="33">
        <f t="shared" ref="J310:J334" si="44">SUM(H310+1000)</f>
        <v>48500</v>
      </c>
      <c r="N310" s="4">
        <f t="shared" si="42"/>
        <v>50500</v>
      </c>
      <c r="O310" s="34">
        <f t="shared" si="43"/>
        <v>50440</v>
      </c>
      <c r="P310" s="4">
        <v>55110</v>
      </c>
    </row>
    <row r="311" spans="1:16" x14ac:dyDescent="0.25">
      <c r="C311" s="36" t="s">
        <v>289</v>
      </c>
      <c r="D311" s="1" t="s">
        <v>292</v>
      </c>
      <c r="E311" s="3" t="s">
        <v>165</v>
      </c>
      <c r="F311" s="3" t="s">
        <v>293</v>
      </c>
      <c r="G311" s="4">
        <v>29236</v>
      </c>
      <c r="H311" s="4">
        <v>28236</v>
      </c>
      <c r="I311" s="4">
        <v>31084</v>
      </c>
      <c r="J311" s="33">
        <f t="shared" si="44"/>
        <v>29236</v>
      </c>
      <c r="N311" s="4">
        <f t="shared" si="42"/>
        <v>31236</v>
      </c>
      <c r="O311" s="34">
        <f t="shared" si="43"/>
        <v>30405.440000000002</v>
      </c>
      <c r="P311" s="4">
        <f t="shared" ref="P311:P317" si="45">SUM(O311+2000)</f>
        <v>32405.440000000002</v>
      </c>
    </row>
    <row r="312" spans="1:16" x14ac:dyDescent="0.25">
      <c r="C312" s="36" t="s">
        <v>289</v>
      </c>
      <c r="D312" s="1" t="s">
        <v>294</v>
      </c>
      <c r="E312" s="3" t="s">
        <v>59</v>
      </c>
      <c r="F312" s="3" t="s">
        <v>1069</v>
      </c>
      <c r="G312" s="4">
        <v>37000</v>
      </c>
      <c r="H312" s="4">
        <v>36000</v>
      </c>
      <c r="I312" s="4">
        <v>38854</v>
      </c>
      <c r="J312" s="33">
        <f t="shared" si="44"/>
        <v>37000</v>
      </c>
      <c r="N312" s="4">
        <f t="shared" si="42"/>
        <v>39000</v>
      </c>
      <c r="O312" s="34">
        <f t="shared" si="43"/>
        <v>38480</v>
      </c>
      <c r="P312" s="4">
        <f t="shared" si="45"/>
        <v>40480</v>
      </c>
    </row>
    <row r="313" spans="1:16" x14ac:dyDescent="0.25">
      <c r="C313" s="36" t="s">
        <v>289</v>
      </c>
      <c r="D313" s="1" t="s">
        <v>294</v>
      </c>
      <c r="E313" s="3" t="s">
        <v>59</v>
      </c>
      <c r="F313" s="3" t="s">
        <v>295</v>
      </c>
      <c r="G313" s="4">
        <v>34000</v>
      </c>
      <c r="H313" s="4">
        <v>33000</v>
      </c>
      <c r="I313" s="4">
        <v>40074</v>
      </c>
      <c r="J313" s="33">
        <f t="shared" si="44"/>
        <v>34000</v>
      </c>
      <c r="N313" s="4">
        <f t="shared" si="42"/>
        <v>36000</v>
      </c>
      <c r="O313" s="34">
        <f t="shared" si="43"/>
        <v>35360</v>
      </c>
      <c r="P313" s="4">
        <v>40040</v>
      </c>
    </row>
    <row r="314" spans="1:16" x14ac:dyDescent="0.25">
      <c r="C314" s="36" t="s">
        <v>289</v>
      </c>
      <c r="D314" s="1" t="s">
        <v>28</v>
      </c>
      <c r="E314" s="3" t="s">
        <v>43</v>
      </c>
      <c r="F314" s="3" t="s">
        <v>296</v>
      </c>
      <c r="G314" s="4">
        <v>28283</v>
      </c>
      <c r="H314" s="4">
        <v>27283</v>
      </c>
      <c r="I314" s="4">
        <v>29083</v>
      </c>
      <c r="J314" s="33">
        <f t="shared" si="44"/>
        <v>28283</v>
      </c>
      <c r="N314" s="4">
        <f t="shared" si="42"/>
        <v>30283</v>
      </c>
      <c r="O314" s="34">
        <f t="shared" si="43"/>
        <v>29414.32</v>
      </c>
      <c r="P314" s="4">
        <v>32090</v>
      </c>
    </row>
    <row r="315" spans="1:16" x14ac:dyDescent="0.25">
      <c r="C315" s="36" t="s">
        <v>289</v>
      </c>
      <c r="D315" s="1" t="s">
        <v>297</v>
      </c>
      <c r="E315" s="3" t="s">
        <v>43</v>
      </c>
      <c r="F315" s="3" t="s">
        <v>298</v>
      </c>
      <c r="G315" s="4">
        <v>32163</v>
      </c>
      <c r="H315" s="4">
        <v>31163</v>
      </c>
      <c r="I315" s="4">
        <v>32963</v>
      </c>
      <c r="J315" s="33">
        <f t="shared" si="44"/>
        <v>32163</v>
      </c>
      <c r="N315" s="4">
        <f t="shared" si="42"/>
        <v>34163</v>
      </c>
      <c r="O315" s="34">
        <f t="shared" si="43"/>
        <v>33449.520000000004</v>
      </c>
      <c r="P315" s="4">
        <v>35500</v>
      </c>
    </row>
    <row r="316" spans="1:16" x14ac:dyDescent="0.25">
      <c r="C316" s="36" t="s">
        <v>289</v>
      </c>
      <c r="D316" s="1" t="s">
        <v>28</v>
      </c>
      <c r="E316" s="3" t="s">
        <v>43</v>
      </c>
      <c r="F316" s="3" t="s">
        <v>299</v>
      </c>
      <c r="G316" s="4">
        <v>28121</v>
      </c>
      <c r="H316" s="4">
        <v>27121</v>
      </c>
      <c r="I316" s="4">
        <v>28921</v>
      </c>
      <c r="J316" s="33">
        <f t="shared" si="44"/>
        <v>28121</v>
      </c>
      <c r="N316" s="4">
        <f t="shared" si="42"/>
        <v>30121</v>
      </c>
      <c r="O316" s="34">
        <f t="shared" si="43"/>
        <v>29245.84</v>
      </c>
      <c r="P316" s="4">
        <f t="shared" si="45"/>
        <v>31245.84</v>
      </c>
    </row>
    <row r="317" spans="1:16" x14ac:dyDescent="0.25">
      <c r="C317" s="36" t="s">
        <v>289</v>
      </c>
      <c r="D317" s="1" t="s">
        <v>28</v>
      </c>
      <c r="E317" s="3" t="s">
        <v>43</v>
      </c>
      <c r="F317" s="3" t="s">
        <v>300</v>
      </c>
      <c r="G317" s="4">
        <v>27815</v>
      </c>
      <c r="H317" s="4">
        <v>26815</v>
      </c>
      <c r="I317" s="4">
        <v>1800</v>
      </c>
      <c r="J317" s="33">
        <f t="shared" si="44"/>
        <v>27815</v>
      </c>
      <c r="N317" s="4">
        <f t="shared" si="42"/>
        <v>29815</v>
      </c>
      <c r="O317" s="34">
        <f t="shared" si="43"/>
        <v>28927.600000000002</v>
      </c>
      <c r="P317" s="4">
        <f t="shared" si="45"/>
        <v>30927.600000000002</v>
      </c>
    </row>
    <row r="318" spans="1:16" x14ac:dyDescent="0.25">
      <c r="C318" s="36" t="s">
        <v>289</v>
      </c>
      <c r="D318" s="40" t="s">
        <v>28</v>
      </c>
      <c r="E318" s="3">
        <v>102</v>
      </c>
      <c r="F318" s="3" t="s">
        <v>301</v>
      </c>
      <c r="G318" s="4">
        <v>31751</v>
      </c>
      <c r="H318" s="4">
        <v>30751</v>
      </c>
      <c r="I318" s="4">
        <v>30751</v>
      </c>
      <c r="J318" s="33">
        <f t="shared" si="44"/>
        <v>31751</v>
      </c>
      <c r="N318" s="4">
        <f t="shared" si="42"/>
        <v>33751</v>
      </c>
      <c r="O318" s="34">
        <f t="shared" si="43"/>
        <v>33021.040000000001</v>
      </c>
      <c r="P318" s="4">
        <v>35650</v>
      </c>
    </row>
    <row r="319" spans="1:16" x14ac:dyDescent="0.25">
      <c r="C319" s="36" t="s">
        <v>289</v>
      </c>
      <c r="D319" s="1" t="s">
        <v>19</v>
      </c>
      <c r="E319" s="3" t="s">
        <v>43</v>
      </c>
      <c r="F319" s="3" t="s">
        <v>303</v>
      </c>
      <c r="G319" s="4">
        <v>32726</v>
      </c>
      <c r="H319" s="4">
        <v>31726</v>
      </c>
      <c r="I319" s="4">
        <v>32551</v>
      </c>
      <c r="J319" s="33">
        <f t="shared" si="44"/>
        <v>32726</v>
      </c>
      <c r="N319" s="4">
        <f>SUM(G319+2000)</f>
        <v>34726</v>
      </c>
      <c r="O319" s="34">
        <f>G319*104%</f>
        <v>34035.040000000001</v>
      </c>
      <c r="P319" s="4">
        <f t="shared" ref="P319" si="46">SUM(O319+2000)</f>
        <v>36035.040000000001</v>
      </c>
    </row>
    <row r="320" spans="1:16" x14ac:dyDescent="0.25">
      <c r="C320" s="36" t="s">
        <v>289</v>
      </c>
      <c r="D320" s="1" t="s">
        <v>19</v>
      </c>
      <c r="E320" s="3" t="s">
        <v>43</v>
      </c>
      <c r="F320" s="3" t="s">
        <v>304</v>
      </c>
      <c r="G320" s="4">
        <v>31136</v>
      </c>
      <c r="H320" s="4">
        <v>30136</v>
      </c>
      <c r="I320" s="4">
        <v>31936</v>
      </c>
      <c r="J320" s="33">
        <f t="shared" si="44"/>
        <v>31136</v>
      </c>
      <c r="N320" s="4">
        <f>SUM(G320+2000)</f>
        <v>33136</v>
      </c>
      <c r="O320" s="34">
        <f>G320*104%</f>
        <v>32381.440000000002</v>
      </c>
      <c r="P320" s="4">
        <v>35200</v>
      </c>
    </row>
    <row r="321" spans="1:16" x14ac:dyDescent="0.25">
      <c r="C321" s="36" t="s">
        <v>289</v>
      </c>
      <c r="D321" s="1" t="s">
        <v>19</v>
      </c>
      <c r="E321" s="3" t="s">
        <v>43</v>
      </c>
      <c r="F321" s="3" t="s">
        <v>305</v>
      </c>
      <c r="G321" s="4">
        <v>31299</v>
      </c>
      <c r="H321" s="4">
        <v>30299</v>
      </c>
      <c r="I321" s="4">
        <v>1800</v>
      </c>
      <c r="J321" s="33">
        <f t="shared" si="44"/>
        <v>31299</v>
      </c>
      <c r="N321" s="4">
        <f>SUM(G321+2000)</f>
        <v>33299</v>
      </c>
      <c r="O321" s="34">
        <f>G321*104%</f>
        <v>32550.960000000003</v>
      </c>
      <c r="P321" s="4">
        <v>35340</v>
      </c>
    </row>
    <row r="322" spans="1:16" x14ac:dyDescent="0.25">
      <c r="C322" s="36" t="s">
        <v>289</v>
      </c>
      <c r="D322" s="40" t="s">
        <v>19</v>
      </c>
      <c r="E322" s="3" t="s">
        <v>43</v>
      </c>
      <c r="F322" s="3" t="s">
        <v>306</v>
      </c>
      <c r="G322" s="4">
        <v>32136</v>
      </c>
      <c r="H322" s="4">
        <v>31136</v>
      </c>
      <c r="I322" s="4">
        <v>32936</v>
      </c>
      <c r="J322" s="33">
        <f t="shared" si="44"/>
        <v>32136</v>
      </c>
      <c r="N322" s="4">
        <f>SUM(G322+2000)</f>
        <v>34136</v>
      </c>
      <c r="O322" s="34">
        <f>G322*104%</f>
        <v>33421.440000000002</v>
      </c>
      <c r="P322" s="4">
        <v>36710</v>
      </c>
    </row>
    <row r="323" spans="1:16" x14ac:dyDescent="0.25">
      <c r="A323" s="35"/>
      <c r="B323" s="36"/>
      <c r="C323" s="36" t="s">
        <v>289</v>
      </c>
      <c r="D323" s="36" t="s">
        <v>19</v>
      </c>
      <c r="E323" s="37">
        <v>102</v>
      </c>
      <c r="F323" s="37" t="s">
        <v>307</v>
      </c>
      <c r="G323" s="4">
        <v>25573</v>
      </c>
      <c r="H323" s="38">
        <v>24573</v>
      </c>
      <c r="I323" s="38">
        <v>25438</v>
      </c>
      <c r="J323" s="33">
        <f t="shared" si="44"/>
        <v>25573</v>
      </c>
      <c r="K323" s="39"/>
      <c r="L323" s="35"/>
      <c r="M323" s="35"/>
      <c r="N323" s="4">
        <f t="shared" ref="N323:N334" si="47">SUM(G323+2000)</f>
        <v>27573</v>
      </c>
      <c r="O323" s="34">
        <f t="shared" ref="O323:O334" si="48">G323*104%</f>
        <v>26595.920000000002</v>
      </c>
      <c r="P323" s="4">
        <v>29110</v>
      </c>
    </row>
    <row r="324" spans="1:16" x14ac:dyDescent="0.25">
      <c r="C324" s="36" t="s">
        <v>289</v>
      </c>
      <c r="D324" s="1" t="s">
        <v>22</v>
      </c>
      <c r="E324" s="3" t="s">
        <v>51</v>
      </c>
      <c r="F324" s="3" t="s">
        <v>308</v>
      </c>
      <c r="G324" s="4">
        <v>35276</v>
      </c>
      <c r="H324" s="4">
        <v>34276</v>
      </c>
      <c r="I324" s="4">
        <v>36076</v>
      </c>
      <c r="J324" s="33">
        <f t="shared" si="44"/>
        <v>35276</v>
      </c>
      <c r="N324" s="4">
        <f t="shared" si="47"/>
        <v>37276</v>
      </c>
      <c r="O324" s="34">
        <f t="shared" si="48"/>
        <v>36687.040000000001</v>
      </c>
      <c r="P324" s="4">
        <v>39400</v>
      </c>
    </row>
    <row r="325" spans="1:16" x14ac:dyDescent="0.25">
      <c r="C325" s="36"/>
      <c r="D325" s="40" t="s">
        <v>302</v>
      </c>
      <c r="J325" s="33"/>
      <c r="N325" s="4"/>
      <c r="O325" s="34"/>
      <c r="P325" s="4"/>
    </row>
    <row r="326" spans="1:16" x14ac:dyDescent="0.25">
      <c r="C326" s="36" t="s">
        <v>289</v>
      </c>
      <c r="D326" s="1" t="s">
        <v>294</v>
      </c>
      <c r="E326" s="3" t="s">
        <v>59</v>
      </c>
      <c r="F326" s="3" t="s">
        <v>309</v>
      </c>
      <c r="G326" s="4">
        <v>40067</v>
      </c>
      <c r="H326" s="4">
        <v>39067</v>
      </c>
      <c r="I326" s="4">
        <v>43606</v>
      </c>
      <c r="J326" s="33">
        <f t="shared" si="44"/>
        <v>40067</v>
      </c>
      <c r="N326" s="4">
        <f t="shared" si="47"/>
        <v>42067</v>
      </c>
      <c r="O326" s="34">
        <f t="shared" si="48"/>
        <v>41669.68</v>
      </c>
      <c r="P326" s="4">
        <f t="shared" ref="P326:P330" si="49">SUM(O326+2000)</f>
        <v>43669.68</v>
      </c>
    </row>
    <row r="327" spans="1:16" x14ac:dyDescent="0.25">
      <c r="C327" s="36" t="s">
        <v>289</v>
      </c>
      <c r="D327" s="1" t="s">
        <v>310</v>
      </c>
      <c r="E327" s="3" t="s">
        <v>51</v>
      </c>
      <c r="F327" s="3" t="s">
        <v>311</v>
      </c>
      <c r="G327" s="4">
        <v>35276</v>
      </c>
      <c r="H327" s="4">
        <v>34276</v>
      </c>
      <c r="I327" s="4">
        <v>1800</v>
      </c>
      <c r="J327" s="33">
        <f t="shared" si="44"/>
        <v>35276</v>
      </c>
      <c r="N327" s="4">
        <f t="shared" si="47"/>
        <v>37276</v>
      </c>
      <c r="O327" s="34">
        <f t="shared" si="48"/>
        <v>36687.040000000001</v>
      </c>
      <c r="P327" s="4">
        <v>39400</v>
      </c>
    </row>
    <row r="328" spans="1:16" x14ac:dyDescent="0.25">
      <c r="C328" s="36" t="s">
        <v>289</v>
      </c>
      <c r="D328" s="1" t="s">
        <v>22</v>
      </c>
      <c r="E328" s="3" t="s">
        <v>51</v>
      </c>
      <c r="F328" s="3" t="s">
        <v>312</v>
      </c>
      <c r="G328" s="4">
        <v>34946</v>
      </c>
      <c r="H328" s="4">
        <v>33946</v>
      </c>
      <c r="I328" s="4">
        <v>1800</v>
      </c>
      <c r="J328" s="33">
        <f t="shared" si="44"/>
        <v>34946</v>
      </c>
      <c r="N328" s="4">
        <f t="shared" si="47"/>
        <v>36946</v>
      </c>
      <c r="O328" s="34">
        <f t="shared" si="48"/>
        <v>36343.840000000004</v>
      </c>
      <c r="P328" s="4">
        <v>39000</v>
      </c>
    </row>
    <row r="329" spans="1:16" x14ac:dyDescent="0.25">
      <c r="C329" s="36"/>
      <c r="D329" s="40" t="s">
        <v>302</v>
      </c>
      <c r="J329" s="33"/>
      <c r="N329" s="4"/>
      <c r="O329" s="34"/>
      <c r="P329" s="4"/>
    </row>
    <row r="330" spans="1:16" x14ac:dyDescent="0.25">
      <c r="C330" s="36" t="s">
        <v>289</v>
      </c>
      <c r="D330" s="1" t="s">
        <v>22</v>
      </c>
      <c r="E330" s="3">
        <v>103</v>
      </c>
      <c r="F330" s="3" t="s">
        <v>313</v>
      </c>
      <c r="G330" s="4">
        <v>34882</v>
      </c>
      <c r="H330" s="4">
        <v>33882</v>
      </c>
      <c r="I330" s="4">
        <v>1800</v>
      </c>
      <c r="J330" s="33">
        <f t="shared" si="44"/>
        <v>34882</v>
      </c>
      <c r="N330" s="4">
        <f t="shared" si="47"/>
        <v>36882</v>
      </c>
      <c r="O330" s="34">
        <f t="shared" si="48"/>
        <v>36277.279999999999</v>
      </c>
      <c r="P330" s="4">
        <f t="shared" si="49"/>
        <v>38277.279999999999</v>
      </c>
    </row>
    <row r="331" spans="1:16" x14ac:dyDescent="0.25">
      <c r="A331" s="35"/>
      <c r="B331" s="36"/>
      <c r="C331" s="36" t="s">
        <v>289</v>
      </c>
      <c r="D331" s="36" t="s">
        <v>22</v>
      </c>
      <c r="E331" s="37" t="s">
        <v>51</v>
      </c>
      <c r="F331" s="37" t="s">
        <v>314</v>
      </c>
      <c r="G331" s="4">
        <v>26657</v>
      </c>
      <c r="H331" s="38">
        <v>25657</v>
      </c>
      <c r="I331" s="38">
        <v>26715</v>
      </c>
      <c r="J331" s="33">
        <f t="shared" si="44"/>
        <v>26657</v>
      </c>
      <c r="K331" s="39"/>
      <c r="L331" s="35"/>
      <c r="M331" s="35"/>
      <c r="N331" s="4">
        <f t="shared" si="47"/>
        <v>28657</v>
      </c>
      <c r="O331" s="34">
        <f t="shared" si="48"/>
        <v>27723.280000000002</v>
      </c>
      <c r="P331" s="4">
        <v>30130</v>
      </c>
    </row>
    <row r="332" spans="1:16" x14ac:dyDescent="0.25">
      <c r="C332" s="36" t="s">
        <v>289</v>
      </c>
      <c r="D332" s="1" t="s">
        <v>22</v>
      </c>
      <c r="E332" s="3" t="s">
        <v>51</v>
      </c>
      <c r="F332" s="3" t="s">
        <v>315</v>
      </c>
      <c r="G332" s="4">
        <v>38987</v>
      </c>
      <c r="H332" s="4">
        <v>37987</v>
      </c>
      <c r="I332" s="4">
        <v>39787</v>
      </c>
      <c r="J332" s="33">
        <f t="shared" si="44"/>
        <v>38987</v>
      </c>
      <c r="K332" s="2" t="s">
        <v>316</v>
      </c>
      <c r="N332" s="4">
        <f t="shared" si="47"/>
        <v>40987</v>
      </c>
      <c r="O332" s="34">
        <f t="shared" si="48"/>
        <v>40546.480000000003</v>
      </c>
      <c r="P332" s="4">
        <v>43330</v>
      </c>
    </row>
    <row r="333" spans="1:16" x14ac:dyDescent="0.25">
      <c r="C333" s="36" t="s">
        <v>289</v>
      </c>
      <c r="D333" s="1" t="s">
        <v>155</v>
      </c>
      <c r="E333" s="3" t="s">
        <v>59</v>
      </c>
      <c r="F333" s="3" t="s">
        <v>1070</v>
      </c>
      <c r="G333" s="4">
        <v>40067</v>
      </c>
      <c r="H333" s="4">
        <v>39067</v>
      </c>
      <c r="I333" s="4">
        <v>44620</v>
      </c>
      <c r="J333" s="33">
        <f t="shared" si="44"/>
        <v>40067</v>
      </c>
      <c r="N333" s="4">
        <f t="shared" si="47"/>
        <v>42067</v>
      </c>
      <c r="O333" s="34">
        <f t="shared" si="48"/>
        <v>41669.68</v>
      </c>
      <c r="P333" s="4">
        <v>45000</v>
      </c>
    </row>
    <row r="334" spans="1:16" x14ac:dyDescent="0.25">
      <c r="C334" s="36" t="s">
        <v>289</v>
      </c>
      <c r="D334" s="1" t="s">
        <v>317</v>
      </c>
      <c r="E334" s="3" t="s">
        <v>228</v>
      </c>
      <c r="F334" s="3" t="s">
        <v>318</v>
      </c>
      <c r="G334" s="4">
        <v>51614</v>
      </c>
      <c r="H334" s="4">
        <v>50614</v>
      </c>
      <c r="I334" s="4">
        <v>1800</v>
      </c>
      <c r="J334" s="33">
        <f t="shared" si="44"/>
        <v>51614</v>
      </c>
      <c r="N334" s="4">
        <f t="shared" si="47"/>
        <v>53614</v>
      </c>
      <c r="O334" s="34">
        <f t="shared" si="48"/>
        <v>53678.560000000005</v>
      </c>
      <c r="P334" s="4">
        <v>56710</v>
      </c>
    </row>
    <row r="335" spans="1:16" x14ac:dyDescent="0.25">
      <c r="B335" s="54"/>
      <c r="C335" s="65"/>
      <c r="N335" s="4">
        <f>SUM(G335+1000)</f>
        <v>1000</v>
      </c>
    </row>
    <row r="336" spans="1:16" x14ac:dyDescent="0.25">
      <c r="C336" s="40"/>
      <c r="D336" s="45" t="s">
        <v>1072</v>
      </c>
      <c r="E336" s="41"/>
      <c r="F336" s="41"/>
      <c r="N336" s="4"/>
    </row>
    <row r="337" spans="2:16" x14ac:dyDescent="0.25">
      <c r="C337" s="40"/>
      <c r="D337" s="40" t="s">
        <v>1071</v>
      </c>
      <c r="E337" s="41"/>
      <c r="F337" s="41"/>
      <c r="N337" s="4"/>
    </row>
    <row r="338" spans="2:16" x14ac:dyDescent="0.25">
      <c r="N338" s="4"/>
    </row>
    <row r="339" spans="2:16" x14ac:dyDescent="0.25">
      <c r="D339" s="32" t="s">
        <v>73</v>
      </c>
      <c r="G339" s="43">
        <f>SUM(G309:G334)</f>
        <v>866274</v>
      </c>
      <c r="H339" s="43">
        <v>842274</v>
      </c>
      <c r="I339" s="43">
        <v>611269</v>
      </c>
      <c r="N339" s="43">
        <f>SUM(N309:N334)</f>
        <v>914274</v>
      </c>
      <c r="O339" s="44">
        <f>G339*102%</f>
        <v>883599.48</v>
      </c>
      <c r="P339" s="43">
        <f>SUM(P309:P334)</f>
        <v>966249.88</v>
      </c>
    </row>
    <row r="340" spans="2:16" ht="11.25" customHeight="1" x14ac:dyDescent="0.25">
      <c r="D340" s="32"/>
      <c r="H340" s="43"/>
      <c r="I340" s="43"/>
      <c r="N340" s="4"/>
      <c r="O340" s="44">
        <f>SUM(O339-G339)</f>
        <v>17325.479999999981</v>
      </c>
      <c r="P340" s="43"/>
    </row>
    <row r="341" spans="2:16" x14ac:dyDescent="0.25">
      <c r="C341" s="32" t="s">
        <v>319</v>
      </c>
      <c r="D341" s="32"/>
      <c r="N341" s="4"/>
    </row>
    <row r="342" spans="2:16" ht="12.75" customHeight="1" x14ac:dyDescent="0.25">
      <c r="N342" s="4"/>
    </row>
    <row r="343" spans="2:16" x14ac:dyDescent="0.25">
      <c r="C343" s="1" t="s">
        <v>320</v>
      </c>
      <c r="D343" s="1" t="s">
        <v>321</v>
      </c>
      <c r="F343" s="3" t="s">
        <v>322</v>
      </c>
      <c r="G343" s="4">
        <v>67559</v>
      </c>
      <c r="H343" s="4">
        <v>66559</v>
      </c>
      <c r="I343" s="4">
        <v>66560</v>
      </c>
      <c r="J343" s="33">
        <f>SUM(H343+1000)</f>
        <v>67559</v>
      </c>
      <c r="K343" s="2" t="s">
        <v>323</v>
      </c>
      <c r="N343" s="4">
        <f>SUM(G343+2000)</f>
        <v>69559</v>
      </c>
      <c r="O343" s="34">
        <f>G343*104%</f>
        <v>70261.36</v>
      </c>
      <c r="P343" s="4">
        <v>73612</v>
      </c>
    </row>
    <row r="344" spans="2:16" x14ac:dyDescent="0.25">
      <c r="D344" s="1" t="s">
        <v>324</v>
      </c>
      <c r="N344" s="4"/>
    </row>
    <row r="345" spans="2:16" x14ac:dyDescent="0.25">
      <c r="D345" s="1" t="s">
        <v>103</v>
      </c>
      <c r="N345" s="4"/>
    </row>
    <row r="346" spans="2:16" x14ac:dyDescent="0.25">
      <c r="C346" s="1" t="s">
        <v>320</v>
      </c>
      <c r="D346" s="1" t="s">
        <v>325</v>
      </c>
      <c r="E346" s="3" t="s">
        <v>59</v>
      </c>
      <c r="F346" s="3" t="s">
        <v>326</v>
      </c>
      <c r="G346" s="4">
        <v>40330</v>
      </c>
      <c r="H346" s="4">
        <v>39330</v>
      </c>
      <c r="I346" s="4">
        <v>41130</v>
      </c>
      <c r="J346" s="33">
        <f t="shared" ref="J346:J350" si="50">SUM(H346+1000)</f>
        <v>40330</v>
      </c>
      <c r="N346" s="4">
        <f>SUM(G346+2000)</f>
        <v>42330</v>
      </c>
      <c r="O346" s="34">
        <f>G346*104%</f>
        <v>41943.200000000004</v>
      </c>
      <c r="P346" s="4">
        <v>44750</v>
      </c>
    </row>
    <row r="347" spans="2:16" x14ac:dyDescent="0.25">
      <c r="C347" s="1" t="s">
        <v>320</v>
      </c>
      <c r="D347" s="1" t="s">
        <v>327</v>
      </c>
      <c r="E347" s="3" t="s">
        <v>43</v>
      </c>
      <c r="F347" s="3" t="s">
        <v>328</v>
      </c>
      <c r="G347" s="4">
        <v>31751</v>
      </c>
      <c r="H347" s="4">
        <v>30751</v>
      </c>
      <c r="I347" s="4">
        <v>35028</v>
      </c>
      <c r="J347" s="33">
        <f t="shared" si="50"/>
        <v>31751</v>
      </c>
      <c r="N347" s="4">
        <f>SUM(G347+2000)</f>
        <v>33751</v>
      </c>
      <c r="O347" s="34">
        <f>G347*104%</f>
        <v>33021.040000000001</v>
      </c>
      <c r="P347" s="4">
        <v>35656</v>
      </c>
    </row>
    <row r="348" spans="2:16" x14ac:dyDescent="0.25">
      <c r="C348" s="1" t="s">
        <v>320</v>
      </c>
      <c r="D348" s="1" t="s">
        <v>327</v>
      </c>
      <c r="E348" s="3" t="s">
        <v>43</v>
      </c>
      <c r="F348" s="3" t="s">
        <v>329</v>
      </c>
      <c r="G348" s="4">
        <v>28121</v>
      </c>
      <c r="H348" s="4">
        <v>27121</v>
      </c>
      <c r="I348" s="4">
        <v>28921</v>
      </c>
      <c r="J348" s="33">
        <f t="shared" si="50"/>
        <v>28121</v>
      </c>
      <c r="N348" s="4">
        <f>SUM(G348+2000)</f>
        <v>30121</v>
      </c>
      <c r="O348" s="34">
        <f>G348*104%</f>
        <v>29245.84</v>
      </c>
      <c r="P348" s="4">
        <v>31808</v>
      </c>
    </row>
    <row r="349" spans="2:16" x14ac:dyDescent="0.25">
      <c r="D349" s="1" t="s">
        <v>331</v>
      </c>
      <c r="J349" s="33"/>
      <c r="N349" s="4"/>
      <c r="O349" s="34"/>
      <c r="P349" s="4"/>
    </row>
    <row r="350" spans="2:16" x14ac:dyDescent="0.25">
      <c r="B350" s="36"/>
      <c r="C350" s="1" t="s">
        <v>320</v>
      </c>
      <c r="D350" s="36" t="s">
        <v>327</v>
      </c>
      <c r="E350" s="37" t="s">
        <v>43</v>
      </c>
      <c r="F350" s="37" t="s">
        <v>330</v>
      </c>
      <c r="G350" s="4">
        <v>27703</v>
      </c>
      <c r="H350" s="38">
        <v>26703</v>
      </c>
      <c r="I350" s="38">
        <v>51606</v>
      </c>
      <c r="J350" s="33">
        <f t="shared" si="50"/>
        <v>27703</v>
      </c>
      <c r="N350" s="4">
        <f>SUM(G350+2000)</f>
        <v>29703</v>
      </c>
      <c r="O350" s="34">
        <f>G350*104%</f>
        <v>28811.120000000003</v>
      </c>
      <c r="P350" s="4">
        <v>31365</v>
      </c>
    </row>
    <row r="351" spans="2:16" x14ac:dyDescent="0.25">
      <c r="N351" s="4"/>
    </row>
    <row r="352" spans="2:16" x14ac:dyDescent="0.25">
      <c r="D352" s="32" t="s">
        <v>73</v>
      </c>
      <c r="G352" s="43">
        <f>SUM(G343:G350)</f>
        <v>195464</v>
      </c>
      <c r="H352" s="43">
        <v>190464</v>
      </c>
      <c r="I352" s="43">
        <v>223245</v>
      </c>
      <c r="N352" s="43">
        <f>SUM(N343:N350)</f>
        <v>205464</v>
      </c>
      <c r="O352" s="44">
        <f>G352*102%</f>
        <v>199373.28</v>
      </c>
      <c r="P352" s="43">
        <f>SUM(P343:P350)</f>
        <v>217191</v>
      </c>
    </row>
    <row r="353" spans="3:16" x14ac:dyDescent="0.25">
      <c r="D353" s="32"/>
      <c r="N353" s="4"/>
      <c r="O353" s="44">
        <f>SUM(O352-G352)</f>
        <v>3909.2799999999988</v>
      </c>
      <c r="P353" s="43"/>
    </row>
    <row r="354" spans="3:16" x14ac:dyDescent="0.25">
      <c r="C354" s="32" t="s">
        <v>332</v>
      </c>
      <c r="D354" s="32"/>
      <c r="N354" s="4"/>
    </row>
    <row r="355" spans="3:16" ht="9.75" customHeight="1" x14ac:dyDescent="0.25">
      <c r="N355" s="4"/>
    </row>
    <row r="356" spans="3:16" x14ac:dyDescent="0.25">
      <c r="C356" s="1" t="s">
        <v>333</v>
      </c>
      <c r="D356" s="1" t="s">
        <v>334</v>
      </c>
      <c r="F356" s="3" t="s">
        <v>335</v>
      </c>
      <c r="G356" s="4">
        <v>66326</v>
      </c>
      <c r="H356" s="4">
        <v>65326</v>
      </c>
      <c r="I356" s="4">
        <v>60327</v>
      </c>
      <c r="J356" s="33">
        <f>SUM(H356+1000)</f>
        <v>66326</v>
      </c>
      <c r="K356" s="2" t="s">
        <v>336</v>
      </c>
      <c r="N356" s="4">
        <f>SUM(G356+2000)</f>
        <v>68326</v>
      </c>
      <c r="O356" s="34">
        <f>G356*104%</f>
        <v>68979.040000000008</v>
      </c>
      <c r="P356" s="4">
        <v>71998</v>
      </c>
    </row>
    <row r="357" spans="3:16" x14ac:dyDescent="0.25">
      <c r="D357" s="1" t="s">
        <v>324</v>
      </c>
      <c r="N357" s="4"/>
    </row>
    <row r="358" spans="3:16" x14ac:dyDescent="0.25">
      <c r="D358" s="1" t="s">
        <v>103</v>
      </c>
      <c r="N358" s="4"/>
    </row>
    <row r="359" spans="3:16" x14ac:dyDescent="0.25">
      <c r="C359" s="1" t="s">
        <v>333</v>
      </c>
      <c r="D359" s="36" t="s">
        <v>325</v>
      </c>
      <c r="E359" s="37" t="s">
        <v>59</v>
      </c>
      <c r="F359" s="37" t="s">
        <v>337</v>
      </c>
      <c r="G359" s="4">
        <v>40078</v>
      </c>
      <c r="H359" s="38">
        <v>39078</v>
      </c>
      <c r="I359" s="38">
        <v>40867</v>
      </c>
      <c r="J359" s="33">
        <f t="shared" ref="J359:J362" si="51">SUM(H359+1000)</f>
        <v>40078</v>
      </c>
      <c r="N359" s="4">
        <f>SUM(G359+2000)</f>
        <v>42078</v>
      </c>
      <c r="O359" s="34">
        <f>G359*104%</f>
        <v>41681.120000000003</v>
      </c>
      <c r="P359" s="4">
        <v>44791</v>
      </c>
    </row>
    <row r="360" spans="3:16" x14ac:dyDescent="0.25">
      <c r="C360" s="1" t="s">
        <v>333</v>
      </c>
      <c r="D360" s="1" t="s">
        <v>327</v>
      </c>
      <c r="E360" s="3" t="s">
        <v>43</v>
      </c>
      <c r="F360" s="3" t="s">
        <v>338</v>
      </c>
      <c r="G360" s="4">
        <v>28970</v>
      </c>
      <c r="H360" s="4">
        <v>27970</v>
      </c>
      <c r="I360" s="4">
        <v>29770</v>
      </c>
      <c r="J360" s="33">
        <f t="shared" si="51"/>
        <v>28970</v>
      </c>
      <c r="N360" s="4">
        <f>SUM(G360+2000)</f>
        <v>30970</v>
      </c>
      <c r="O360" s="34">
        <f>G360*104%</f>
        <v>30128.799999999999</v>
      </c>
      <c r="P360" s="4">
        <v>32708</v>
      </c>
    </row>
    <row r="361" spans="3:16" x14ac:dyDescent="0.25">
      <c r="C361" s="1" t="s">
        <v>333</v>
      </c>
      <c r="D361" s="1" t="s">
        <v>327</v>
      </c>
      <c r="E361" s="3" t="s">
        <v>43</v>
      </c>
      <c r="F361" s="3" t="s">
        <v>339</v>
      </c>
      <c r="G361" s="4">
        <v>28364</v>
      </c>
      <c r="H361" s="4">
        <v>27364</v>
      </c>
      <c r="I361" s="4">
        <v>29164</v>
      </c>
      <c r="J361" s="33">
        <f t="shared" si="51"/>
        <v>28364</v>
      </c>
      <c r="N361" s="4">
        <f>SUM(G361+2000)</f>
        <v>30364</v>
      </c>
      <c r="O361" s="34">
        <f>G361*104%</f>
        <v>29498.560000000001</v>
      </c>
      <c r="P361" s="4">
        <v>32066</v>
      </c>
    </row>
    <row r="362" spans="3:16" x14ac:dyDescent="0.25">
      <c r="C362" s="1" t="s">
        <v>333</v>
      </c>
      <c r="D362" s="1" t="s">
        <v>327</v>
      </c>
      <c r="E362" s="3" t="s">
        <v>43</v>
      </c>
      <c r="F362" s="3" t="s">
        <v>340</v>
      </c>
      <c r="G362" s="4">
        <v>25853</v>
      </c>
      <c r="H362" s="4">
        <v>24853</v>
      </c>
      <c r="I362" s="4">
        <v>26653</v>
      </c>
      <c r="J362" s="33">
        <f t="shared" si="51"/>
        <v>25853</v>
      </c>
      <c r="N362" s="4">
        <f>SUM(G362+2000)</f>
        <v>27853</v>
      </c>
      <c r="O362" s="34">
        <f>G362*104%</f>
        <v>26887.120000000003</v>
      </c>
      <c r="P362" s="4">
        <v>29404</v>
      </c>
    </row>
    <row r="363" spans="3:16" x14ac:dyDescent="0.25">
      <c r="D363" s="46" t="s">
        <v>302</v>
      </c>
      <c r="E363" s="41"/>
      <c r="F363" s="41"/>
      <c r="G363" s="42"/>
      <c r="N363" s="4"/>
    </row>
    <row r="364" spans="3:16" ht="9.75" customHeight="1" x14ac:dyDescent="0.25">
      <c r="N364" s="4"/>
    </row>
    <row r="365" spans="3:16" x14ac:dyDescent="0.25">
      <c r="D365" s="32" t="s">
        <v>73</v>
      </c>
      <c r="G365" s="43">
        <f>SUM(G356:G362)</f>
        <v>189591</v>
      </c>
      <c r="H365" s="43">
        <v>184591</v>
      </c>
      <c r="I365" s="43">
        <v>186781</v>
      </c>
      <c r="N365" s="43">
        <f>SUM(N356:N362)</f>
        <v>199591</v>
      </c>
      <c r="O365" s="44">
        <f>G365*102%</f>
        <v>193382.82</v>
      </c>
      <c r="P365" s="43">
        <f>SUM(P356:P362)</f>
        <v>210967</v>
      </c>
    </row>
    <row r="366" spans="3:16" x14ac:dyDescent="0.25">
      <c r="D366" s="32"/>
      <c r="H366" s="43"/>
      <c r="I366" s="43"/>
      <c r="N366" s="4"/>
      <c r="O366" s="44">
        <f>SUM(O365-G365)</f>
        <v>3791.820000000007</v>
      </c>
      <c r="P366" s="43"/>
    </row>
    <row r="367" spans="3:16" x14ac:dyDescent="0.25">
      <c r="C367" s="32" t="s">
        <v>341</v>
      </c>
      <c r="D367" s="32"/>
      <c r="K367" s="2" t="s">
        <v>342</v>
      </c>
      <c r="N367" s="4"/>
    </row>
    <row r="368" spans="3:16" x14ac:dyDescent="0.25">
      <c r="N368" s="4"/>
    </row>
    <row r="369" spans="2:16" x14ac:dyDescent="0.25">
      <c r="C369" s="1" t="s">
        <v>343</v>
      </c>
      <c r="D369" s="1" t="s">
        <v>344</v>
      </c>
      <c r="F369" s="3" t="s">
        <v>345</v>
      </c>
      <c r="G369" s="4">
        <v>67306</v>
      </c>
      <c r="H369" s="4">
        <v>66306</v>
      </c>
      <c r="I369" s="4">
        <v>61307</v>
      </c>
      <c r="J369" s="33">
        <f t="shared" ref="J369" si="52">SUM(H369+1000)</f>
        <v>67306</v>
      </c>
      <c r="N369" s="4">
        <f>SUM(G369+2000)</f>
        <v>69306</v>
      </c>
      <c r="O369" s="34">
        <f>G369*104%</f>
        <v>69998.240000000005</v>
      </c>
      <c r="P369" s="4">
        <f t="shared" ref="P369" si="53">SUM(O369+2000)</f>
        <v>71998.240000000005</v>
      </c>
    </row>
    <row r="370" spans="2:16" x14ac:dyDescent="0.25">
      <c r="D370" s="1" t="s">
        <v>324</v>
      </c>
      <c r="N370" s="4"/>
    </row>
    <row r="371" spans="2:16" x14ac:dyDescent="0.25">
      <c r="D371" s="1" t="s">
        <v>103</v>
      </c>
      <c r="N371" s="4"/>
    </row>
    <row r="372" spans="2:16" x14ac:dyDescent="0.25">
      <c r="C372" s="1" t="s">
        <v>343</v>
      </c>
      <c r="D372" s="36" t="s">
        <v>325</v>
      </c>
      <c r="E372" s="37" t="s">
        <v>59</v>
      </c>
      <c r="F372" s="37" t="s">
        <v>346</v>
      </c>
      <c r="G372" s="4">
        <v>40293</v>
      </c>
      <c r="H372" s="38">
        <v>39293</v>
      </c>
      <c r="I372" s="38">
        <v>40867</v>
      </c>
      <c r="J372" s="33">
        <f t="shared" ref="J372:J375" si="54">SUM(H372+1000)</f>
        <v>40293</v>
      </c>
      <c r="N372" s="4">
        <f>SUM(G372+2000)</f>
        <v>42293</v>
      </c>
      <c r="O372" s="34">
        <f>G372*104%</f>
        <v>41904.720000000001</v>
      </c>
      <c r="P372" s="4">
        <v>45211</v>
      </c>
    </row>
    <row r="373" spans="2:16" x14ac:dyDescent="0.25">
      <c r="C373" s="1" t="s">
        <v>343</v>
      </c>
      <c r="D373" s="1" t="s">
        <v>327</v>
      </c>
      <c r="E373" s="3" t="s">
        <v>43</v>
      </c>
      <c r="F373" s="3" t="s">
        <v>347</v>
      </c>
      <c r="G373" s="4">
        <v>31751</v>
      </c>
      <c r="H373" s="4">
        <v>30751</v>
      </c>
      <c r="I373" s="4">
        <v>34691</v>
      </c>
      <c r="J373" s="33">
        <f t="shared" si="54"/>
        <v>31751</v>
      </c>
      <c r="N373" s="4">
        <f>SUM(G373+2000)</f>
        <v>33751</v>
      </c>
      <c r="O373" s="34">
        <f>G373*104%</f>
        <v>33021.040000000001</v>
      </c>
      <c r="P373" s="4">
        <v>36156</v>
      </c>
    </row>
    <row r="374" spans="2:16" x14ac:dyDescent="0.25">
      <c r="C374" s="1" t="s">
        <v>343</v>
      </c>
      <c r="D374" s="1" t="s">
        <v>327</v>
      </c>
      <c r="E374" s="3" t="s">
        <v>43</v>
      </c>
      <c r="F374" s="3" t="s">
        <v>348</v>
      </c>
      <c r="G374" s="4">
        <v>28146</v>
      </c>
      <c r="H374" s="4">
        <v>27146</v>
      </c>
      <c r="I374" s="4">
        <v>28946</v>
      </c>
      <c r="J374" s="33">
        <f t="shared" si="54"/>
        <v>28146</v>
      </c>
      <c r="N374" s="4">
        <f>SUM(G374+2000)</f>
        <v>30146</v>
      </c>
      <c r="O374" s="34">
        <f>G374*104%</f>
        <v>29271.84</v>
      </c>
      <c r="P374" s="4">
        <v>32008</v>
      </c>
    </row>
    <row r="375" spans="2:16" x14ac:dyDescent="0.25">
      <c r="B375" s="40"/>
      <c r="C375" s="1" t="s">
        <v>343</v>
      </c>
      <c r="D375" s="40" t="s">
        <v>19</v>
      </c>
      <c r="E375" s="41">
        <v>102</v>
      </c>
      <c r="F375" s="41" t="s">
        <v>349</v>
      </c>
      <c r="G375" s="4">
        <v>25573</v>
      </c>
      <c r="H375" s="4">
        <v>24573</v>
      </c>
      <c r="I375" s="4">
        <v>26373</v>
      </c>
      <c r="J375" s="33">
        <f t="shared" si="54"/>
        <v>25573</v>
      </c>
      <c r="N375" s="4">
        <f>SUM(G375+2000)</f>
        <v>27573</v>
      </c>
      <c r="O375" s="34">
        <f>G375*104%</f>
        <v>26595.920000000002</v>
      </c>
      <c r="P375" s="4">
        <v>29280</v>
      </c>
    </row>
    <row r="376" spans="2:16" x14ac:dyDescent="0.25">
      <c r="N376" s="4"/>
    </row>
    <row r="377" spans="2:16" x14ac:dyDescent="0.25">
      <c r="D377" s="32" t="s">
        <v>73</v>
      </c>
      <c r="F377" s="4">
        <f>SUM(P369:P375)</f>
        <v>214653.24</v>
      </c>
      <c r="G377" s="43">
        <f>SUM(G369:G375)</f>
        <v>193069</v>
      </c>
      <c r="H377" s="43">
        <v>188069</v>
      </c>
      <c r="I377" s="43">
        <v>192184</v>
      </c>
      <c r="N377" s="43">
        <f>SUM(N369:N375)</f>
        <v>203069</v>
      </c>
      <c r="O377" s="44">
        <f>G377*102%</f>
        <v>196930.38</v>
      </c>
      <c r="P377" s="43">
        <v>214653</v>
      </c>
    </row>
    <row r="378" spans="2:16" ht="9.75" customHeight="1" x14ac:dyDescent="0.25">
      <c r="D378" s="32"/>
      <c r="H378" s="43"/>
      <c r="I378" s="43"/>
      <c r="N378" s="4"/>
      <c r="O378" s="44">
        <f>SUM(O377-G377)</f>
        <v>3861.3800000000047</v>
      </c>
      <c r="P378" s="43"/>
    </row>
    <row r="379" spans="2:16" x14ac:dyDescent="0.25">
      <c r="C379" s="32" t="s">
        <v>350</v>
      </c>
      <c r="D379" s="32"/>
      <c r="N379" s="4"/>
    </row>
    <row r="380" spans="2:16" x14ac:dyDescent="0.25">
      <c r="N380" s="4"/>
    </row>
    <row r="381" spans="2:16" x14ac:dyDescent="0.25">
      <c r="C381" s="1" t="s">
        <v>351</v>
      </c>
      <c r="D381" s="1" t="s">
        <v>352</v>
      </c>
      <c r="F381" s="3" t="s">
        <v>353</v>
      </c>
      <c r="G381" s="4">
        <v>67306</v>
      </c>
      <c r="H381" s="4">
        <v>66306</v>
      </c>
      <c r="I381" s="4">
        <v>61307</v>
      </c>
      <c r="J381" s="33">
        <f t="shared" ref="J381" si="55">SUM(H381+1000)</f>
        <v>67306</v>
      </c>
      <c r="K381" s="2" t="s">
        <v>342</v>
      </c>
      <c r="N381" s="4">
        <f>SUM(G381+2000)</f>
        <v>69306</v>
      </c>
      <c r="O381" s="34">
        <f>G381*104%</f>
        <v>69998.240000000005</v>
      </c>
      <c r="P381" s="4">
        <f t="shared" ref="P381" si="56">SUM(O381+2000)</f>
        <v>71998.240000000005</v>
      </c>
    </row>
    <row r="382" spans="2:16" x14ac:dyDescent="0.25">
      <c r="D382" s="1" t="s">
        <v>324</v>
      </c>
      <c r="N382" s="4"/>
    </row>
    <row r="383" spans="2:16" x14ac:dyDescent="0.25">
      <c r="D383" s="1" t="s">
        <v>103</v>
      </c>
      <c r="N383" s="4"/>
    </row>
    <row r="384" spans="2:16" x14ac:dyDescent="0.25">
      <c r="C384" s="1" t="s">
        <v>351</v>
      </c>
      <c r="D384" s="36" t="s">
        <v>325</v>
      </c>
      <c r="E384" s="3" t="s">
        <v>59</v>
      </c>
      <c r="F384" s="3" t="s">
        <v>354</v>
      </c>
      <c r="G384" s="4">
        <v>40067</v>
      </c>
      <c r="H384" s="4">
        <v>39067</v>
      </c>
      <c r="I384" s="4">
        <v>42069</v>
      </c>
      <c r="J384" s="33">
        <f t="shared" ref="J384:J386" si="57">SUM(H384+1000)</f>
        <v>40067</v>
      </c>
      <c r="N384" s="4">
        <f>SUM(G384+2000)</f>
        <v>42067</v>
      </c>
      <c r="O384" s="34">
        <f>G384*104%</f>
        <v>41669.68</v>
      </c>
      <c r="P384" s="4">
        <v>45506</v>
      </c>
    </row>
    <row r="385" spans="3:16" x14ac:dyDescent="0.25">
      <c r="C385" s="1" t="s">
        <v>351</v>
      </c>
      <c r="D385" s="1" t="s">
        <v>327</v>
      </c>
      <c r="E385" s="3" t="s">
        <v>43</v>
      </c>
      <c r="F385" s="3" t="s">
        <v>355</v>
      </c>
      <c r="G385" s="4">
        <v>29046</v>
      </c>
      <c r="H385" s="4">
        <v>28046</v>
      </c>
      <c r="I385" s="4">
        <v>29846</v>
      </c>
      <c r="J385" s="33">
        <f t="shared" si="57"/>
        <v>29046</v>
      </c>
      <c r="N385" s="4">
        <f>SUM(G385+2000)</f>
        <v>31046</v>
      </c>
      <c r="O385" s="34">
        <f>G385*104%</f>
        <v>30207.84</v>
      </c>
      <c r="P385" s="4">
        <v>32889</v>
      </c>
    </row>
    <row r="386" spans="3:16" x14ac:dyDescent="0.25">
      <c r="C386" s="1" t="s">
        <v>351</v>
      </c>
      <c r="D386" s="1" t="s">
        <v>327</v>
      </c>
      <c r="E386" s="3" t="s">
        <v>43</v>
      </c>
      <c r="F386" s="3" t="s">
        <v>356</v>
      </c>
      <c r="G386" s="4">
        <v>29046</v>
      </c>
      <c r="H386" s="4">
        <v>28046</v>
      </c>
      <c r="I386" s="4">
        <v>29846</v>
      </c>
      <c r="J386" s="33">
        <f t="shared" si="57"/>
        <v>29046</v>
      </c>
      <c r="N386" s="4">
        <f>SUM(G386+2000)</f>
        <v>31046</v>
      </c>
      <c r="O386" s="34">
        <f>G386*104%</f>
        <v>30207.84</v>
      </c>
      <c r="P386" s="4">
        <v>33000</v>
      </c>
    </row>
    <row r="387" spans="3:16" x14ac:dyDescent="0.25">
      <c r="D387" s="1" t="s">
        <v>357</v>
      </c>
      <c r="N387" s="4"/>
    </row>
    <row r="388" spans="3:16" ht="8.25" customHeight="1" x14ac:dyDescent="0.25">
      <c r="N388" s="4"/>
    </row>
    <row r="389" spans="3:16" x14ac:dyDescent="0.25">
      <c r="D389" s="32" t="s">
        <v>73</v>
      </c>
      <c r="G389" s="43">
        <f>SUM(G381:G386)</f>
        <v>165465</v>
      </c>
      <c r="H389" s="43">
        <v>161465</v>
      </c>
      <c r="I389" s="43">
        <v>163068</v>
      </c>
      <c r="N389" s="43">
        <f>SUM(N381:N386)</f>
        <v>173465</v>
      </c>
      <c r="O389" s="44">
        <f>G389*102%</f>
        <v>168774.30000000002</v>
      </c>
      <c r="P389" s="43">
        <f>SUM(P381:P386)</f>
        <v>183393.24</v>
      </c>
    </row>
    <row r="390" spans="3:16" x14ac:dyDescent="0.25">
      <c r="D390" s="32"/>
      <c r="H390" s="43"/>
      <c r="I390" s="43"/>
      <c r="N390" s="4"/>
      <c r="O390" s="44">
        <f>SUM(O389-G389)</f>
        <v>3309.3000000000175</v>
      </c>
      <c r="P390" s="43"/>
    </row>
    <row r="391" spans="3:16" x14ac:dyDescent="0.25">
      <c r="C391" s="32" t="s">
        <v>358</v>
      </c>
      <c r="D391" s="32"/>
      <c r="N391" s="4"/>
    </row>
    <row r="392" spans="3:16" x14ac:dyDescent="0.25">
      <c r="N392" s="4"/>
    </row>
    <row r="393" spans="3:16" x14ac:dyDescent="0.25">
      <c r="C393" s="1" t="s">
        <v>359</v>
      </c>
      <c r="D393" s="1" t="s">
        <v>358</v>
      </c>
      <c r="F393" s="3" t="s">
        <v>360</v>
      </c>
      <c r="G393" s="4">
        <v>150961</v>
      </c>
      <c r="H393" s="4">
        <v>149961</v>
      </c>
      <c r="I393" s="4">
        <v>1800</v>
      </c>
      <c r="J393" s="33">
        <f t="shared" ref="J393" si="58">SUM(H393+1000)</f>
        <v>150961</v>
      </c>
      <c r="N393" s="4">
        <f>SUM(G393+2000)</f>
        <v>152961</v>
      </c>
      <c r="O393" s="34">
        <f>G393*104%</f>
        <v>156999.44</v>
      </c>
      <c r="P393" s="4">
        <v>160000</v>
      </c>
    </row>
    <row r="394" spans="3:16" x14ac:dyDescent="0.25">
      <c r="C394" s="1" t="s">
        <v>359</v>
      </c>
      <c r="D394" s="1" t="s">
        <v>361</v>
      </c>
      <c r="E394" s="3" t="s">
        <v>362</v>
      </c>
      <c r="F394" s="3" t="s">
        <v>363</v>
      </c>
      <c r="G394" s="4">
        <v>79689</v>
      </c>
      <c r="H394" s="4">
        <v>78689</v>
      </c>
      <c r="I394" s="4">
        <v>81451</v>
      </c>
      <c r="J394" s="33">
        <f t="shared" ref="J394" si="59">SUM(H394+1000)</f>
        <v>79689</v>
      </c>
      <c r="N394" s="4">
        <f>SUM(G394+2000)</f>
        <v>81689</v>
      </c>
      <c r="O394" s="34">
        <f>G394*104%</f>
        <v>82876.56</v>
      </c>
      <c r="P394" s="4">
        <v>86500</v>
      </c>
    </row>
    <row r="395" spans="3:16" x14ac:dyDescent="0.25">
      <c r="D395" s="1" t="s">
        <v>1082</v>
      </c>
      <c r="N395" s="4"/>
    </row>
    <row r="396" spans="3:16" x14ac:dyDescent="0.25">
      <c r="C396" s="1" t="s">
        <v>359</v>
      </c>
      <c r="D396" s="1" t="s">
        <v>364</v>
      </c>
      <c r="E396" s="3" t="s">
        <v>197</v>
      </c>
      <c r="F396" s="3" t="s">
        <v>365</v>
      </c>
      <c r="G396" s="4">
        <v>100117</v>
      </c>
      <c r="H396" s="4">
        <v>99117</v>
      </c>
      <c r="I396" s="4">
        <v>100917</v>
      </c>
      <c r="J396" s="33">
        <f t="shared" ref="J396" si="60">SUM(H396+1000)</f>
        <v>100117</v>
      </c>
      <c r="N396" s="4">
        <f>SUM(G396+2000)</f>
        <v>102117</v>
      </c>
      <c r="O396" s="34">
        <f>G396*104%</f>
        <v>104121.68000000001</v>
      </c>
      <c r="P396" s="4">
        <f t="shared" ref="P396" si="61">SUM(O396+2000)</f>
        <v>106121.68000000001</v>
      </c>
    </row>
    <row r="397" spans="3:16" x14ac:dyDescent="0.25">
      <c r="D397" s="1" t="s">
        <v>366</v>
      </c>
      <c r="N397" s="4"/>
    </row>
    <row r="398" spans="3:16" x14ac:dyDescent="0.25">
      <c r="C398" s="1" t="s">
        <v>359</v>
      </c>
      <c r="D398" s="1" t="s">
        <v>361</v>
      </c>
      <c r="E398" s="3" t="s">
        <v>362</v>
      </c>
      <c r="F398" s="3" t="s">
        <v>367</v>
      </c>
      <c r="G398" s="4">
        <v>98347</v>
      </c>
      <c r="H398" s="4">
        <v>97347</v>
      </c>
      <c r="I398" s="4">
        <v>99147</v>
      </c>
      <c r="J398" s="33">
        <f t="shared" ref="J398" si="62">SUM(H398+1000)</f>
        <v>98347</v>
      </c>
      <c r="N398" s="4">
        <f>SUM(G398+2000)</f>
        <v>100347</v>
      </c>
      <c r="O398" s="34">
        <f>G398*104%</f>
        <v>102280.88</v>
      </c>
      <c r="P398" s="4">
        <f t="shared" ref="P398" si="63">SUM(O398+2000)</f>
        <v>104280.88</v>
      </c>
    </row>
    <row r="399" spans="3:16" x14ac:dyDescent="0.25">
      <c r="D399" s="1" t="s">
        <v>366</v>
      </c>
      <c r="N399" s="4"/>
    </row>
    <row r="400" spans="3:16" x14ac:dyDescent="0.25">
      <c r="C400" s="1" t="s">
        <v>359</v>
      </c>
      <c r="D400" s="1" t="s">
        <v>361</v>
      </c>
      <c r="E400" s="3" t="s">
        <v>362</v>
      </c>
      <c r="F400" s="3" t="s">
        <v>368</v>
      </c>
      <c r="G400" s="4">
        <v>77507</v>
      </c>
      <c r="H400" s="4">
        <v>76507</v>
      </c>
      <c r="I400" s="4">
        <v>80361</v>
      </c>
      <c r="J400" s="33">
        <f t="shared" ref="J400" si="64">SUM(H400+1000)</f>
        <v>77507</v>
      </c>
      <c r="N400" s="4">
        <f>SUM(G400+2000)</f>
        <v>79507</v>
      </c>
      <c r="O400" s="34">
        <f>G400*104%</f>
        <v>80607.28</v>
      </c>
      <c r="P400" s="4">
        <v>84108</v>
      </c>
    </row>
    <row r="401" spans="3:16" x14ac:dyDescent="0.25">
      <c r="D401" s="1" t="s">
        <v>1083</v>
      </c>
      <c r="N401" s="4"/>
    </row>
    <row r="402" spans="3:16" x14ac:dyDescent="0.25">
      <c r="C402" s="1" t="s">
        <v>359</v>
      </c>
      <c r="D402" s="1" t="s">
        <v>361</v>
      </c>
      <c r="E402" s="3" t="s">
        <v>362</v>
      </c>
      <c r="F402" s="3" t="s">
        <v>369</v>
      </c>
      <c r="G402" s="4">
        <v>78585</v>
      </c>
      <c r="H402" s="4">
        <v>77585</v>
      </c>
      <c r="I402" s="4">
        <v>80900</v>
      </c>
      <c r="J402" s="33">
        <f t="shared" ref="J402" si="65">SUM(H402+1000)</f>
        <v>78585</v>
      </c>
      <c r="N402" s="4">
        <f>SUM(G402+2000)</f>
        <v>80585</v>
      </c>
      <c r="O402" s="34">
        <f>G402*104%</f>
        <v>81728.400000000009</v>
      </c>
      <c r="P402" s="4">
        <v>86500</v>
      </c>
    </row>
    <row r="403" spans="3:16" x14ac:dyDescent="0.25">
      <c r="D403" s="1" t="s">
        <v>1084</v>
      </c>
      <c r="N403" s="4"/>
    </row>
    <row r="404" spans="3:16" x14ac:dyDescent="0.25">
      <c r="C404" s="1" t="s">
        <v>359</v>
      </c>
      <c r="D404" s="1" t="s">
        <v>370</v>
      </c>
      <c r="E404" s="3" t="s">
        <v>362</v>
      </c>
      <c r="F404" s="3" t="s">
        <v>371</v>
      </c>
      <c r="G404" s="4">
        <v>77513</v>
      </c>
      <c r="H404" s="4">
        <v>76513</v>
      </c>
      <c r="I404" s="4">
        <v>80364</v>
      </c>
      <c r="J404" s="33">
        <f t="shared" ref="J404" si="66">SUM(H404+1000)</f>
        <v>77513</v>
      </c>
      <c r="N404" s="4">
        <f>SUM(G404+2000)</f>
        <v>79513</v>
      </c>
      <c r="O404" s="34">
        <f>G404*104%</f>
        <v>80613.52</v>
      </c>
      <c r="P404" s="4">
        <v>85500</v>
      </c>
    </row>
    <row r="405" spans="3:16" x14ac:dyDescent="0.25">
      <c r="D405" s="1" t="s">
        <v>1085</v>
      </c>
      <c r="N405" s="4"/>
    </row>
    <row r="406" spans="3:16" x14ac:dyDescent="0.25">
      <c r="C406" s="1" t="s">
        <v>359</v>
      </c>
      <c r="D406" s="1" t="s">
        <v>361</v>
      </c>
      <c r="E406" s="3" t="s">
        <v>362</v>
      </c>
      <c r="F406" s="3" t="s">
        <v>372</v>
      </c>
      <c r="G406" s="4">
        <v>74107</v>
      </c>
      <c r="H406" s="4">
        <v>73107</v>
      </c>
      <c r="I406" s="4">
        <v>73108</v>
      </c>
      <c r="J406" s="33">
        <f t="shared" ref="J406" si="67">SUM(H406+1000)</f>
        <v>74107</v>
      </c>
      <c r="N406" s="4">
        <f>SUM(G406+2000)</f>
        <v>76107</v>
      </c>
      <c r="O406" s="34">
        <f>G406*104%</f>
        <v>77071.28</v>
      </c>
      <c r="P406" s="4">
        <v>82261</v>
      </c>
    </row>
    <row r="407" spans="3:16" x14ac:dyDescent="0.25">
      <c r="D407" s="1" t="s">
        <v>1086</v>
      </c>
      <c r="N407" s="4"/>
    </row>
    <row r="408" spans="3:16" x14ac:dyDescent="0.25">
      <c r="C408" s="1" t="s">
        <v>359</v>
      </c>
      <c r="D408" s="1" t="s">
        <v>361</v>
      </c>
      <c r="E408" s="3" t="s">
        <v>362</v>
      </c>
      <c r="F408" s="3" t="s">
        <v>373</v>
      </c>
      <c r="G408" s="4">
        <v>72689</v>
      </c>
      <c r="H408" s="4">
        <v>71689</v>
      </c>
      <c r="I408" s="4">
        <v>77952</v>
      </c>
      <c r="J408" s="33">
        <f t="shared" ref="J408:J411" si="68">SUM(H408+1000)</f>
        <v>72689</v>
      </c>
      <c r="N408" s="4">
        <f>SUM(G408+2000)</f>
        <v>74689</v>
      </c>
      <c r="O408" s="34">
        <f>G408*104%</f>
        <v>75596.56</v>
      </c>
      <c r="P408" s="4">
        <v>78500</v>
      </c>
    </row>
    <row r="409" spans="3:16" x14ac:dyDescent="0.25">
      <c r="C409" s="1" t="s">
        <v>359</v>
      </c>
      <c r="D409" s="1" t="s">
        <v>361</v>
      </c>
      <c r="E409" s="3" t="s">
        <v>362</v>
      </c>
      <c r="F409" s="3" t="s">
        <v>374</v>
      </c>
      <c r="G409" s="4">
        <v>72405</v>
      </c>
      <c r="H409" s="4">
        <v>71405</v>
      </c>
      <c r="I409" s="4">
        <v>71406</v>
      </c>
      <c r="J409" s="33">
        <f t="shared" si="68"/>
        <v>72405</v>
      </c>
      <c r="N409" s="4">
        <f>SUM(G409+2000)</f>
        <v>74405</v>
      </c>
      <c r="O409" s="34">
        <f>G409*104%</f>
        <v>75301.2</v>
      </c>
      <c r="P409" s="4">
        <v>82000</v>
      </c>
    </row>
    <row r="410" spans="3:16" x14ac:dyDescent="0.25">
      <c r="C410" s="1" t="s">
        <v>359</v>
      </c>
      <c r="D410" s="1" t="s">
        <v>361</v>
      </c>
      <c r="E410" s="3" t="s">
        <v>362</v>
      </c>
      <c r="F410" s="3" t="s">
        <v>375</v>
      </c>
      <c r="G410" s="4">
        <v>69738</v>
      </c>
      <c r="H410" s="4">
        <v>68738</v>
      </c>
      <c r="I410" s="4">
        <v>76476</v>
      </c>
      <c r="J410" s="33">
        <f t="shared" si="68"/>
        <v>69738</v>
      </c>
      <c r="N410" s="4">
        <f>SUM(G410+2000)</f>
        <v>71738</v>
      </c>
      <c r="O410" s="34">
        <f>G410*104%</f>
        <v>72527.520000000004</v>
      </c>
      <c r="P410" s="4">
        <v>76500</v>
      </c>
    </row>
    <row r="411" spans="3:16" x14ac:dyDescent="0.25">
      <c r="C411" s="1" t="s">
        <v>359</v>
      </c>
      <c r="D411" s="1" t="s">
        <v>376</v>
      </c>
      <c r="E411" s="3" t="s">
        <v>111</v>
      </c>
      <c r="F411" s="3" t="s">
        <v>377</v>
      </c>
      <c r="G411" s="4">
        <v>62345</v>
      </c>
      <c r="H411" s="4">
        <v>61345</v>
      </c>
      <c r="I411" s="4">
        <v>63145</v>
      </c>
      <c r="J411" s="33">
        <f t="shared" si="68"/>
        <v>62345</v>
      </c>
      <c r="N411" s="4">
        <f>SUM(G411+2000)</f>
        <v>64345</v>
      </c>
      <c r="O411" s="34">
        <f>G411*104%</f>
        <v>64838.8</v>
      </c>
      <c r="P411" s="4">
        <v>70000</v>
      </c>
    </row>
    <row r="412" spans="3:16" x14ac:dyDescent="0.25">
      <c r="D412" s="1" t="s">
        <v>378</v>
      </c>
      <c r="N412" s="4"/>
    </row>
    <row r="413" spans="3:16" x14ac:dyDescent="0.25">
      <c r="D413" s="1" t="s">
        <v>379</v>
      </c>
      <c r="N413" s="4"/>
    </row>
    <row r="414" spans="3:16" x14ac:dyDescent="0.25">
      <c r="C414" s="1" t="s">
        <v>359</v>
      </c>
      <c r="D414" s="1" t="s">
        <v>376</v>
      </c>
      <c r="E414" s="3" t="s">
        <v>111</v>
      </c>
      <c r="F414" s="3" t="s">
        <v>380</v>
      </c>
      <c r="G414" s="4">
        <v>53344</v>
      </c>
      <c r="H414" s="4">
        <v>52344</v>
      </c>
      <c r="I414" s="4">
        <v>54144</v>
      </c>
      <c r="J414" s="33">
        <f t="shared" ref="J414" si="69">SUM(H414+1000)</f>
        <v>53344</v>
      </c>
      <c r="N414" s="4">
        <f>SUM(G414+2000)</f>
        <v>55344</v>
      </c>
      <c r="O414" s="34">
        <f>G414*104%</f>
        <v>55477.760000000002</v>
      </c>
      <c r="P414" s="4">
        <v>61000</v>
      </c>
    </row>
    <row r="415" spans="3:16" x14ac:dyDescent="0.25">
      <c r="D415" s="1" t="s">
        <v>378</v>
      </c>
      <c r="N415" s="4"/>
    </row>
    <row r="416" spans="3:16" x14ac:dyDescent="0.25">
      <c r="D416" s="1" t="s">
        <v>379</v>
      </c>
      <c r="N416" s="4"/>
    </row>
    <row r="417" spans="1:16" x14ac:dyDescent="0.25">
      <c r="C417" s="1" t="s">
        <v>359</v>
      </c>
      <c r="D417" s="1" t="s">
        <v>381</v>
      </c>
      <c r="E417" s="3" t="s">
        <v>43</v>
      </c>
      <c r="F417" s="3" t="s">
        <v>382</v>
      </c>
      <c r="G417" s="4">
        <v>35140</v>
      </c>
      <c r="H417" s="4">
        <v>34140</v>
      </c>
      <c r="I417" s="4">
        <v>35940</v>
      </c>
      <c r="J417" s="33">
        <f t="shared" ref="J417:J426" si="70">SUM(H417+1000)</f>
        <v>35140</v>
      </c>
      <c r="N417" s="4">
        <f t="shared" ref="N417:N423" si="71">SUM(G417+2000)</f>
        <v>37140</v>
      </c>
      <c r="O417" s="34">
        <f t="shared" ref="O417:O423" si="72">G417*104%</f>
        <v>36545.599999999999</v>
      </c>
      <c r="P417" s="4">
        <f t="shared" ref="P417:P418" si="73">SUM(O417+2000)</f>
        <v>38545.599999999999</v>
      </c>
    </row>
    <row r="418" spans="1:16" x14ac:dyDescent="0.25">
      <c r="C418" s="1" t="s">
        <v>359</v>
      </c>
      <c r="D418" s="1" t="s">
        <v>381</v>
      </c>
      <c r="E418" s="3" t="s">
        <v>43</v>
      </c>
      <c r="F418" s="3" t="s">
        <v>383</v>
      </c>
      <c r="G418" s="4">
        <v>35140</v>
      </c>
      <c r="H418" s="4">
        <v>34140</v>
      </c>
      <c r="I418" s="4">
        <v>35940</v>
      </c>
      <c r="J418" s="33">
        <f t="shared" si="70"/>
        <v>35140</v>
      </c>
      <c r="N418" s="4">
        <f t="shared" si="71"/>
        <v>37140</v>
      </c>
      <c r="O418" s="34">
        <f t="shared" si="72"/>
        <v>36545.599999999999</v>
      </c>
      <c r="P418" s="4">
        <f t="shared" si="73"/>
        <v>38545.599999999999</v>
      </c>
    </row>
    <row r="419" spans="1:16" x14ac:dyDescent="0.25">
      <c r="A419" s="35"/>
      <c r="B419" s="36"/>
      <c r="C419" s="1" t="s">
        <v>359</v>
      </c>
      <c r="D419" s="36" t="s">
        <v>384</v>
      </c>
      <c r="E419" s="37" t="s">
        <v>59</v>
      </c>
      <c r="F419" s="37" t="s">
        <v>385</v>
      </c>
      <c r="G419" s="4">
        <v>39869</v>
      </c>
      <c r="H419" s="38">
        <v>38869</v>
      </c>
      <c r="I419" s="38">
        <v>1800</v>
      </c>
      <c r="J419" s="33">
        <f t="shared" si="70"/>
        <v>39869</v>
      </c>
      <c r="K419" s="39"/>
      <c r="L419" s="35"/>
      <c r="M419" s="35"/>
      <c r="N419" s="4">
        <f t="shared" si="71"/>
        <v>41869</v>
      </c>
      <c r="O419" s="34">
        <f t="shared" si="72"/>
        <v>41463.760000000002</v>
      </c>
      <c r="P419" s="4">
        <v>44000</v>
      </c>
    </row>
    <row r="420" spans="1:16" x14ac:dyDescent="0.25">
      <c r="C420" s="1" t="s">
        <v>359</v>
      </c>
      <c r="D420" s="1" t="s">
        <v>386</v>
      </c>
      <c r="E420" s="3" t="s">
        <v>59</v>
      </c>
      <c r="F420" s="3" t="s">
        <v>387</v>
      </c>
      <c r="G420" s="4">
        <v>36913</v>
      </c>
      <c r="H420" s="4">
        <v>35913</v>
      </c>
      <c r="I420" s="4">
        <v>38639</v>
      </c>
      <c r="J420" s="33">
        <f t="shared" si="70"/>
        <v>36913</v>
      </c>
      <c r="N420" s="4">
        <f t="shared" si="71"/>
        <v>38913</v>
      </c>
      <c r="O420" s="34">
        <f t="shared" si="72"/>
        <v>38389.520000000004</v>
      </c>
      <c r="P420" s="4">
        <v>41000</v>
      </c>
    </row>
    <row r="421" spans="1:16" x14ac:dyDescent="0.25">
      <c r="C421" s="1" t="s">
        <v>359</v>
      </c>
      <c r="D421" s="1" t="s">
        <v>386</v>
      </c>
      <c r="E421" s="3" t="s">
        <v>59</v>
      </c>
      <c r="F421" s="3" t="s">
        <v>388</v>
      </c>
      <c r="G421" s="4">
        <v>37313</v>
      </c>
      <c r="H421" s="4">
        <v>36313</v>
      </c>
      <c r="I421" s="4">
        <v>38839</v>
      </c>
      <c r="J421" s="33">
        <f t="shared" si="70"/>
        <v>37313</v>
      </c>
      <c r="N421" s="4">
        <f t="shared" si="71"/>
        <v>39313</v>
      </c>
      <c r="O421" s="34">
        <f t="shared" si="72"/>
        <v>38805.520000000004</v>
      </c>
      <c r="P421" s="4">
        <v>41500</v>
      </c>
    </row>
    <row r="422" spans="1:16" x14ac:dyDescent="0.25">
      <c r="C422" s="1" t="s">
        <v>359</v>
      </c>
      <c r="D422" s="1" t="s">
        <v>386</v>
      </c>
      <c r="E422" s="3" t="s">
        <v>59</v>
      </c>
      <c r="F422" s="3" t="s">
        <v>389</v>
      </c>
      <c r="G422" s="4">
        <v>40449</v>
      </c>
      <c r="H422" s="4">
        <v>39449</v>
      </c>
      <c r="I422" s="4">
        <v>41249</v>
      </c>
      <c r="J422" s="33">
        <f t="shared" si="70"/>
        <v>40449</v>
      </c>
      <c r="N422" s="4">
        <f t="shared" si="71"/>
        <v>42449</v>
      </c>
      <c r="O422" s="34">
        <f t="shared" si="72"/>
        <v>42066.96</v>
      </c>
      <c r="P422" s="4">
        <v>44100</v>
      </c>
    </row>
    <row r="423" spans="1:16" x14ac:dyDescent="0.25">
      <c r="C423" s="1" t="s">
        <v>359</v>
      </c>
      <c r="D423" s="1" t="s">
        <v>390</v>
      </c>
      <c r="E423" s="3" t="s">
        <v>59</v>
      </c>
      <c r="F423" s="3" t="s">
        <v>391</v>
      </c>
      <c r="G423" s="4">
        <v>35927</v>
      </c>
      <c r="H423" s="4">
        <v>34927</v>
      </c>
      <c r="I423" s="4">
        <v>38147</v>
      </c>
      <c r="J423" s="33">
        <f t="shared" si="70"/>
        <v>35927</v>
      </c>
      <c r="N423" s="4">
        <f t="shared" si="71"/>
        <v>37927</v>
      </c>
      <c r="O423" s="34">
        <f t="shared" si="72"/>
        <v>37364.080000000002</v>
      </c>
      <c r="P423" s="4">
        <v>40000</v>
      </c>
    </row>
    <row r="424" spans="1:16" x14ac:dyDescent="0.25">
      <c r="D424" s="40" t="s">
        <v>31</v>
      </c>
      <c r="J424" s="33"/>
      <c r="N424" s="4"/>
    </row>
    <row r="425" spans="1:16" x14ac:dyDescent="0.25">
      <c r="C425" s="1" t="s">
        <v>359</v>
      </c>
      <c r="D425" s="1" t="s">
        <v>390</v>
      </c>
      <c r="E425" s="3" t="s">
        <v>59</v>
      </c>
      <c r="F425" s="3" t="s">
        <v>392</v>
      </c>
      <c r="G425" s="4">
        <v>34789</v>
      </c>
      <c r="H425" s="4">
        <v>33789</v>
      </c>
      <c r="I425" s="4">
        <v>37578</v>
      </c>
      <c r="J425" s="33">
        <f t="shared" si="70"/>
        <v>34789</v>
      </c>
      <c r="N425" s="4">
        <f>SUM(G425+2000)</f>
        <v>36789</v>
      </c>
      <c r="O425" s="34">
        <f>G425*104%</f>
        <v>36180.559999999998</v>
      </c>
      <c r="P425" s="4">
        <v>39500</v>
      </c>
    </row>
    <row r="426" spans="1:16" x14ac:dyDescent="0.25">
      <c r="C426" s="1" t="s">
        <v>359</v>
      </c>
      <c r="D426" s="1" t="s">
        <v>85</v>
      </c>
      <c r="E426" s="3">
        <v>110</v>
      </c>
      <c r="F426" s="3" t="s">
        <v>393</v>
      </c>
      <c r="G426" s="4">
        <v>49815</v>
      </c>
      <c r="H426" s="4">
        <v>48815</v>
      </c>
      <c r="I426" s="4">
        <v>52027</v>
      </c>
      <c r="J426" s="33">
        <f t="shared" si="70"/>
        <v>49815</v>
      </c>
      <c r="N426" s="4">
        <f>SUM(G426+2000)</f>
        <v>51815</v>
      </c>
      <c r="O426" s="34">
        <f>G426*104%</f>
        <v>51807.6</v>
      </c>
      <c r="P426" s="4">
        <v>56000</v>
      </c>
    </row>
    <row r="427" spans="1:16" x14ac:dyDescent="0.25">
      <c r="N427" s="4"/>
    </row>
    <row r="428" spans="1:16" x14ac:dyDescent="0.25">
      <c r="D428" s="32" t="s">
        <v>73</v>
      </c>
      <c r="G428" s="43">
        <f>SUM(G393:G426)</f>
        <v>1412702</v>
      </c>
      <c r="H428" s="43">
        <v>1390702</v>
      </c>
      <c r="I428" s="43">
        <v>1261330</v>
      </c>
      <c r="N428" s="43">
        <f>SUM(N393:N427)</f>
        <v>1456702</v>
      </c>
      <c r="O428" s="44">
        <f>G428*102%</f>
        <v>1440956.04</v>
      </c>
      <c r="P428" s="43">
        <v>1546464</v>
      </c>
    </row>
    <row r="429" spans="1:16" x14ac:dyDescent="0.25">
      <c r="D429" s="32"/>
      <c r="N429" s="4"/>
      <c r="O429" s="44">
        <f>SUM(O428-G428)</f>
        <v>28254.040000000037</v>
      </c>
      <c r="P429" s="43"/>
    </row>
    <row r="430" spans="1:16" x14ac:dyDescent="0.25">
      <c r="C430" s="32" t="s">
        <v>394</v>
      </c>
      <c r="D430" s="32"/>
      <c r="N430" s="4"/>
    </row>
    <row r="431" spans="1:16" x14ac:dyDescent="0.25">
      <c r="N431" s="4"/>
    </row>
    <row r="432" spans="1:16" x14ac:dyDescent="0.25">
      <c r="C432" s="1" t="s">
        <v>395</v>
      </c>
      <c r="D432" s="1" t="s">
        <v>394</v>
      </c>
      <c r="F432" s="3" t="s">
        <v>396</v>
      </c>
      <c r="G432" s="38">
        <v>29530</v>
      </c>
      <c r="H432" s="38">
        <v>29530</v>
      </c>
      <c r="I432" s="38">
        <v>33031</v>
      </c>
      <c r="J432" s="38">
        <v>29530</v>
      </c>
      <c r="N432" s="4">
        <f>SUM(G432+2000)</f>
        <v>31530</v>
      </c>
      <c r="O432" s="34">
        <f>G432*104%</f>
        <v>30711.200000000001</v>
      </c>
      <c r="P432" s="4">
        <f t="shared" ref="P432" si="74">SUM(O432+2000)</f>
        <v>32711.200000000001</v>
      </c>
    </row>
    <row r="433" spans="1:16" x14ac:dyDescent="0.25">
      <c r="D433" s="1" t="s">
        <v>103</v>
      </c>
      <c r="N433" s="4"/>
    </row>
    <row r="434" spans="1:16" x14ac:dyDescent="0.25">
      <c r="D434" s="1" t="s">
        <v>397</v>
      </c>
      <c r="N434" s="4"/>
    </row>
    <row r="435" spans="1:16" x14ac:dyDescent="0.25">
      <c r="C435" s="1" t="s">
        <v>395</v>
      </c>
      <c r="D435" s="1" t="s">
        <v>398</v>
      </c>
      <c r="E435" s="3" t="s">
        <v>197</v>
      </c>
      <c r="F435" s="41" t="s">
        <v>399</v>
      </c>
      <c r="G435" s="4">
        <v>104210</v>
      </c>
      <c r="H435" s="4">
        <v>103210</v>
      </c>
      <c r="I435" s="4">
        <v>105010</v>
      </c>
      <c r="J435" s="33">
        <f t="shared" ref="J435" si="75">SUM(H435+1000)</f>
        <v>104210</v>
      </c>
      <c r="N435" s="4">
        <f>SUM(G435+2000)</f>
        <v>106210</v>
      </c>
      <c r="O435" s="34">
        <f>G435*104%</f>
        <v>108378.40000000001</v>
      </c>
      <c r="P435" s="4">
        <v>115378</v>
      </c>
    </row>
    <row r="436" spans="1:16" x14ac:dyDescent="0.25">
      <c r="D436" s="1" t="s">
        <v>103</v>
      </c>
      <c r="N436" s="4"/>
    </row>
    <row r="437" spans="1:16" x14ac:dyDescent="0.25">
      <c r="D437" s="40" t="s">
        <v>1087</v>
      </c>
      <c r="N437" s="4"/>
    </row>
    <row r="438" spans="1:16" x14ac:dyDescent="0.25">
      <c r="D438" s="40" t="s">
        <v>400</v>
      </c>
      <c r="N438" s="4"/>
    </row>
    <row r="439" spans="1:16" x14ac:dyDescent="0.25">
      <c r="C439" s="1" t="s">
        <v>395</v>
      </c>
      <c r="D439" s="1" t="s">
        <v>361</v>
      </c>
      <c r="E439" s="3" t="s">
        <v>362</v>
      </c>
      <c r="F439" s="49" t="s">
        <v>401</v>
      </c>
      <c r="G439" s="4">
        <v>79071</v>
      </c>
      <c r="H439" s="4">
        <v>78071</v>
      </c>
      <c r="I439" s="4">
        <v>81142</v>
      </c>
      <c r="J439" s="33">
        <f t="shared" ref="J439:J444" si="76">SUM(H439+1000)</f>
        <v>79071</v>
      </c>
      <c r="N439" s="4">
        <f>SUM(G439+2000)</f>
        <v>81071</v>
      </c>
      <c r="O439" s="34">
        <f>G439*104%</f>
        <v>82233.84</v>
      </c>
      <c r="P439" s="4">
        <f t="shared" ref="P439" si="77">SUM(O439+2000)</f>
        <v>84233.84</v>
      </c>
    </row>
    <row r="440" spans="1:16" x14ac:dyDescent="0.25">
      <c r="D440" s="40" t="s">
        <v>1088</v>
      </c>
      <c r="F440" s="66"/>
      <c r="J440" s="33"/>
      <c r="N440" s="4"/>
    </row>
    <row r="441" spans="1:16" x14ac:dyDescent="0.25">
      <c r="B441" s="40"/>
      <c r="C441" s="1" t="s">
        <v>395</v>
      </c>
      <c r="D441" s="40" t="s">
        <v>361</v>
      </c>
      <c r="E441" s="41">
        <v>115</v>
      </c>
      <c r="F441" s="41" t="s">
        <v>402</v>
      </c>
      <c r="G441" s="4">
        <v>62800</v>
      </c>
      <c r="H441" s="4">
        <v>61800</v>
      </c>
      <c r="I441" s="4">
        <v>61801</v>
      </c>
      <c r="J441" s="33">
        <f t="shared" si="76"/>
        <v>62800</v>
      </c>
      <c r="N441" s="4">
        <f>SUM(G441+2000)</f>
        <v>64800</v>
      </c>
      <c r="O441" s="34">
        <f>G441*104%</f>
        <v>65312</v>
      </c>
      <c r="P441" s="4">
        <v>73312</v>
      </c>
    </row>
    <row r="442" spans="1:16" x14ac:dyDescent="0.25">
      <c r="A442" s="35"/>
      <c r="B442" s="36"/>
      <c r="C442" s="1" t="s">
        <v>395</v>
      </c>
      <c r="D442" s="36" t="s">
        <v>403</v>
      </c>
      <c r="E442" s="37" t="s">
        <v>362</v>
      </c>
      <c r="F442" s="37" t="s">
        <v>404</v>
      </c>
      <c r="G442" s="4">
        <v>86800</v>
      </c>
      <c r="H442" s="38">
        <v>85800</v>
      </c>
      <c r="I442" s="38">
        <v>1800</v>
      </c>
      <c r="J442" s="33">
        <f t="shared" si="76"/>
        <v>86800</v>
      </c>
      <c r="K442" s="39"/>
      <c r="L442" s="35"/>
      <c r="M442" s="35"/>
      <c r="N442" s="4">
        <f>SUM(G442+2000)</f>
        <v>88800</v>
      </c>
      <c r="O442" s="34">
        <f>G442*104%</f>
        <v>90272</v>
      </c>
      <c r="P442" s="4">
        <v>95272</v>
      </c>
    </row>
    <row r="443" spans="1:16" x14ac:dyDescent="0.25">
      <c r="A443" s="35"/>
      <c r="B443" s="36"/>
      <c r="D443" s="40" t="s">
        <v>1089</v>
      </c>
      <c r="E443" s="37"/>
      <c r="F443" s="37"/>
      <c r="H443" s="38"/>
      <c r="I443" s="38"/>
      <c r="J443" s="33"/>
      <c r="K443" s="39"/>
      <c r="L443" s="35"/>
      <c r="M443" s="35"/>
      <c r="N443" s="4"/>
      <c r="O443" s="34"/>
      <c r="P443" s="4"/>
    </row>
    <row r="444" spans="1:16" x14ac:dyDescent="0.25">
      <c r="A444" s="35"/>
      <c r="B444" s="36"/>
      <c r="C444" s="1" t="s">
        <v>395</v>
      </c>
      <c r="D444" s="36" t="s">
        <v>405</v>
      </c>
      <c r="E444" s="37" t="s">
        <v>362</v>
      </c>
      <c r="F444" s="37" t="s">
        <v>406</v>
      </c>
      <c r="G444" s="4">
        <v>86800</v>
      </c>
      <c r="H444" s="38">
        <v>85800</v>
      </c>
      <c r="I444" s="38">
        <v>1800</v>
      </c>
      <c r="J444" s="33">
        <f t="shared" si="76"/>
        <v>86800</v>
      </c>
      <c r="K444" s="39"/>
      <c r="L444" s="35"/>
      <c r="M444" s="35"/>
      <c r="N444" s="4">
        <f>SUM(G444+2000)</f>
        <v>88800</v>
      </c>
      <c r="O444" s="34">
        <f>G444*104%</f>
        <v>90272</v>
      </c>
      <c r="P444" s="4">
        <v>93272</v>
      </c>
    </row>
    <row r="445" spans="1:16" x14ac:dyDescent="0.25">
      <c r="D445" s="40" t="s">
        <v>1090</v>
      </c>
      <c r="N445" s="4"/>
    </row>
    <row r="446" spans="1:16" x14ac:dyDescent="0.25">
      <c r="D446" s="40" t="s">
        <v>103</v>
      </c>
      <c r="N446" s="4"/>
    </row>
    <row r="447" spans="1:16" x14ac:dyDescent="0.25">
      <c r="C447" s="1" t="s">
        <v>395</v>
      </c>
      <c r="D447" s="1" t="s">
        <v>361</v>
      </c>
      <c r="E447" s="3" t="s">
        <v>362</v>
      </c>
      <c r="F447" s="3" t="s">
        <v>407</v>
      </c>
      <c r="G447" s="4">
        <v>97322</v>
      </c>
      <c r="H447" s="4">
        <v>96322</v>
      </c>
      <c r="I447" s="4">
        <v>98122</v>
      </c>
      <c r="J447" s="33">
        <f t="shared" ref="J447" si="78">SUM(H447+1000)</f>
        <v>97322</v>
      </c>
      <c r="N447" s="4">
        <f>SUM(G447+2000)</f>
        <v>99322</v>
      </c>
      <c r="O447" s="34">
        <f>G447*104%</f>
        <v>101214.88</v>
      </c>
      <c r="P447" s="4">
        <f t="shared" ref="P447" si="79">SUM(O447+2000)</f>
        <v>103214.88</v>
      </c>
    </row>
    <row r="448" spans="1:16" x14ac:dyDescent="0.25">
      <c r="D448" s="40" t="s">
        <v>1091</v>
      </c>
      <c r="N448" s="4"/>
    </row>
    <row r="449" spans="1:16" x14ac:dyDescent="0.25">
      <c r="C449" s="1" t="s">
        <v>395</v>
      </c>
      <c r="D449" s="1" t="s">
        <v>408</v>
      </c>
      <c r="E449" s="3" t="s">
        <v>362</v>
      </c>
      <c r="F449" s="3" t="s">
        <v>409</v>
      </c>
      <c r="G449" s="4">
        <v>98938</v>
      </c>
      <c r="H449" s="4">
        <v>97938</v>
      </c>
      <c r="I449" s="4">
        <v>99738</v>
      </c>
      <c r="J449" s="33">
        <f t="shared" ref="J449" si="80">SUM(H449+1000)</f>
        <v>98938</v>
      </c>
      <c r="N449" s="4">
        <f>SUM(G449+2000)</f>
        <v>100938</v>
      </c>
      <c r="O449" s="34">
        <f>G449*104%</f>
        <v>102895.52</v>
      </c>
      <c r="P449" s="4">
        <v>107280</v>
      </c>
    </row>
    <row r="450" spans="1:16" x14ac:dyDescent="0.25">
      <c r="D450" s="1" t="s">
        <v>410</v>
      </c>
      <c r="N450" s="4"/>
    </row>
    <row r="451" spans="1:16" x14ac:dyDescent="0.25">
      <c r="D451" s="1" t="s">
        <v>411</v>
      </c>
      <c r="N451" s="4"/>
    </row>
    <row r="452" spans="1:16" x14ac:dyDescent="0.25">
      <c r="C452" s="1" t="s">
        <v>395</v>
      </c>
      <c r="D452" s="1" t="s">
        <v>408</v>
      </c>
      <c r="E452" s="3" t="s">
        <v>362</v>
      </c>
      <c r="F452" s="41" t="s">
        <v>412</v>
      </c>
      <c r="G452" s="4">
        <v>82800</v>
      </c>
      <c r="H452" s="4">
        <v>81800</v>
      </c>
      <c r="I452" s="4">
        <v>83600</v>
      </c>
      <c r="J452" s="33">
        <f t="shared" ref="J452:J457" si="81">SUM(H452+1000)</f>
        <v>82800</v>
      </c>
      <c r="N452" s="4">
        <f>SUM(G452+2000)</f>
        <v>84800</v>
      </c>
      <c r="O452" s="34">
        <f>G452*104%</f>
        <v>86112</v>
      </c>
      <c r="P452" s="4">
        <v>89112</v>
      </c>
    </row>
    <row r="453" spans="1:16" x14ac:dyDescent="0.25">
      <c r="D453" s="1" t="s">
        <v>1092</v>
      </c>
      <c r="F453" s="41"/>
      <c r="J453" s="33"/>
      <c r="N453" s="4"/>
      <c r="O453" s="34"/>
      <c r="P453" s="4"/>
    </row>
    <row r="454" spans="1:16" x14ac:dyDescent="0.25">
      <c r="C454" s="1" t="s">
        <v>395</v>
      </c>
      <c r="D454" s="1" t="s">
        <v>408</v>
      </c>
      <c r="E454" s="3" t="s">
        <v>362</v>
      </c>
      <c r="F454" s="3" t="s">
        <v>413</v>
      </c>
      <c r="G454" s="4">
        <v>74415</v>
      </c>
      <c r="H454" s="4">
        <v>73415</v>
      </c>
      <c r="I454" s="4">
        <v>71800</v>
      </c>
      <c r="J454" s="33">
        <f t="shared" si="81"/>
        <v>74415</v>
      </c>
      <c r="N454" s="4">
        <f>SUM(G454+2000)</f>
        <v>76415</v>
      </c>
      <c r="O454" s="34">
        <f>G454*104%</f>
        <v>77391.600000000006</v>
      </c>
      <c r="P454" s="4">
        <f t="shared" ref="P454:P456" si="82">SUM(O454+2000)</f>
        <v>79391.600000000006</v>
      </c>
    </row>
    <row r="455" spans="1:16" x14ac:dyDescent="0.25">
      <c r="C455" s="1" t="s">
        <v>395</v>
      </c>
      <c r="D455" s="1" t="s">
        <v>361</v>
      </c>
      <c r="E455" s="3" t="s">
        <v>362</v>
      </c>
      <c r="F455" s="3" t="s">
        <v>414</v>
      </c>
      <c r="G455" s="4">
        <v>74437</v>
      </c>
      <c r="H455" s="4">
        <v>73437</v>
      </c>
      <c r="I455" s="4">
        <v>75237</v>
      </c>
      <c r="J455" s="33">
        <f t="shared" si="81"/>
        <v>74437</v>
      </c>
      <c r="N455" s="4">
        <f>SUM(G455+2000)</f>
        <v>76437</v>
      </c>
      <c r="O455" s="34">
        <f>G455*104%</f>
        <v>77414.48</v>
      </c>
      <c r="P455" s="4">
        <f t="shared" si="82"/>
        <v>79414.48</v>
      </c>
    </row>
    <row r="456" spans="1:16" x14ac:dyDescent="0.25">
      <c r="B456" s="40"/>
      <c r="C456" s="1" t="s">
        <v>395</v>
      </c>
      <c r="D456" s="40" t="s">
        <v>361</v>
      </c>
      <c r="E456" s="41">
        <v>20</v>
      </c>
      <c r="F456" s="41" t="s">
        <v>415</v>
      </c>
      <c r="G456" s="4">
        <v>71000</v>
      </c>
      <c r="H456" s="4">
        <v>70000</v>
      </c>
      <c r="I456" s="4">
        <v>70001</v>
      </c>
      <c r="J456" s="33">
        <f t="shared" si="81"/>
        <v>71000</v>
      </c>
      <c r="N456" s="4">
        <f>SUM(G456+2000)</f>
        <v>73000</v>
      </c>
      <c r="O456" s="34">
        <f>G456*104%</f>
        <v>73840</v>
      </c>
      <c r="P456" s="4">
        <f t="shared" si="82"/>
        <v>75840</v>
      </c>
    </row>
    <row r="457" spans="1:16" x14ac:dyDescent="0.25">
      <c r="C457" s="1" t="s">
        <v>395</v>
      </c>
      <c r="D457" s="1" t="s">
        <v>376</v>
      </c>
      <c r="E457" s="3" t="s">
        <v>111</v>
      </c>
      <c r="F457" s="3" t="s">
        <v>416</v>
      </c>
      <c r="G457" s="4">
        <v>60800</v>
      </c>
      <c r="H457" s="4">
        <v>59800</v>
      </c>
      <c r="I457" s="4">
        <v>61600</v>
      </c>
      <c r="J457" s="33">
        <f t="shared" si="81"/>
        <v>60800</v>
      </c>
      <c r="N457" s="4">
        <f>SUM(G457+2000)</f>
        <v>62800</v>
      </c>
      <c r="O457" s="34">
        <f>G457*104%</f>
        <v>63232</v>
      </c>
      <c r="P457" s="4">
        <f>SUM(O457+4500)</f>
        <v>67732</v>
      </c>
    </row>
    <row r="458" spans="1:16" x14ac:dyDescent="0.25">
      <c r="D458" s="40" t="s">
        <v>103</v>
      </c>
      <c r="N458" s="4"/>
    </row>
    <row r="459" spans="1:16" x14ac:dyDescent="0.25">
      <c r="C459" s="1" t="s">
        <v>395</v>
      </c>
      <c r="D459" s="1" t="s">
        <v>417</v>
      </c>
      <c r="E459" s="3">
        <v>110</v>
      </c>
      <c r="F459" s="3" t="s">
        <v>418</v>
      </c>
      <c r="G459" s="4">
        <v>62945</v>
      </c>
      <c r="H459" s="4">
        <v>61945</v>
      </c>
      <c r="I459" s="4">
        <v>63745</v>
      </c>
      <c r="J459" s="33">
        <f t="shared" ref="J459" si="83">SUM(H459+1000)</f>
        <v>62945</v>
      </c>
      <c r="N459" s="4">
        <f>SUM(G459+2000)</f>
        <v>64945</v>
      </c>
      <c r="O459" s="34">
        <f>G459*104%</f>
        <v>65462.8</v>
      </c>
      <c r="P459" s="4">
        <v>72463</v>
      </c>
    </row>
    <row r="460" spans="1:16" x14ac:dyDescent="0.25">
      <c r="D460" s="40" t="s">
        <v>419</v>
      </c>
      <c r="N460" s="4"/>
    </row>
    <row r="461" spans="1:16" x14ac:dyDescent="0.25">
      <c r="C461" s="1" t="s">
        <v>395</v>
      </c>
      <c r="D461" s="1" t="s">
        <v>386</v>
      </c>
      <c r="E461" s="3" t="s">
        <v>59</v>
      </c>
      <c r="F461" s="3" t="s">
        <v>420</v>
      </c>
      <c r="G461" s="4">
        <v>36986</v>
      </c>
      <c r="H461" s="4">
        <v>35986</v>
      </c>
      <c r="I461" s="4">
        <v>38676</v>
      </c>
      <c r="J461" s="33">
        <f t="shared" ref="J461:J466" si="84">SUM(H461+1000)</f>
        <v>36986</v>
      </c>
      <c r="N461" s="4">
        <f t="shared" ref="N461:N466" si="85">SUM(G461+2000)</f>
        <v>38986</v>
      </c>
      <c r="O461" s="34">
        <f t="shared" ref="O461:O466" si="86">G461*104%</f>
        <v>38465.440000000002</v>
      </c>
      <c r="P461" s="4">
        <f t="shared" ref="P461:P462" si="87">SUM(O461+2000)</f>
        <v>40465.440000000002</v>
      </c>
    </row>
    <row r="462" spans="1:16" x14ac:dyDescent="0.25">
      <c r="C462" s="1" t="s">
        <v>395</v>
      </c>
      <c r="D462" s="1" t="s">
        <v>386</v>
      </c>
      <c r="E462" s="3" t="s">
        <v>59</v>
      </c>
      <c r="F462" s="3" t="s">
        <v>421</v>
      </c>
      <c r="G462" s="4">
        <v>38637</v>
      </c>
      <c r="H462" s="4">
        <v>37637</v>
      </c>
      <c r="I462" s="4">
        <v>39501</v>
      </c>
      <c r="J462" s="33">
        <f t="shared" si="84"/>
        <v>38637</v>
      </c>
      <c r="N462" s="4">
        <f t="shared" si="85"/>
        <v>40637</v>
      </c>
      <c r="O462" s="34">
        <f t="shared" si="86"/>
        <v>40182.480000000003</v>
      </c>
      <c r="P462" s="4">
        <f t="shared" si="87"/>
        <v>42182.48</v>
      </c>
    </row>
    <row r="463" spans="1:16" x14ac:dyDescent="0.25">
      <c r="A463" s="35"/>
      <c r="B463" s="36"/>
      <c r="C463" s="1" t="s">
        <v>395</v>
      </c>
      <c r="D463" s="36" t="s">
        <v>386</v>
      </c>
      <c r="E463" s="37" t="s">
        <v>59</v>
      </c>
      <c r="F463" s="37" t="s">
        <v>422</v>
      </c>
      <c r="G463" s="4">
        <v>40963</v>
      </c>
      <c r="H463" s="38">
        <v>39963</v>
      </c>
      <c r="I463" s="38">
        <v>1800</v>
      </c>
      <c r="J463" s="33">
        <f t="shared" si="84"/>
        <v>40963</v>
      </c>
      <c r="K463" s="67" t="s">
        <v>423</v>
      </c>
      <c r="L463" s="35"/>
      <c r="M463" s="35"/>
      <c r="N463" s="4">
        <f t="shared" si="85"/>
        <v>42963</v>
      </c>
      <c r="O463" s="34">
        <f t="shared" si="86"/>
        <v>42601.520000000004</v>
      </c>
      <c r="P463" s="4">
        <f t="shared" ref="P463:P466" si="88">SUM(O463+2000)</f>
        <v>44601.520000000004</v>
      </c>
    </row>
    <row r="464" spans="1:16" x14ac:dyDescent="0.25">
      <c r="C464" s="1" t="s">
        <v>395</v>
      </c>
      <c r="D464" s="1" t="s">
        <v>386</v>
      </c>
      <c r="E464" s="3" t="s">
        <v>59</v>
      </c>
      <c r="F464" s="3" t="s">
        <v>424</v>
      </c>
      <c r="G464" s="4">
        <v>38225</v>
      </c>
      <c r="H464" s="4">
        <v>37225</v>
      </c>
      <c r="I464" s="4">
        <v>39295</v>
      </c>
      <c r="J464" s="33">
        <f t="shared" si="84"/>
        <v>38225</v>
      </c>
      <c r="N464" s="4">
        <f t="shared" si="85"/>
        <v>40225</v>
      </c>
      <c r="O464" s="34">
        <f t="shared" si="86"/>
        <v>39754</v>
      </c>
      <c r="P464" s="4">
        <f t="shared" si="88"/>
        <v>41754</v>
      </c>
    </row>
    <row r="465" spans="2:16" x14ac:dyDescent="0.25">
      <c r="C465" s="1" t="s">
        <v>395</v>
      </c>
      <c r="D465" s="1" t="s">
        <v>425</v>
      </c>
      <c r="E465" s="3" t="s">
        <v>59</v>
      </c>
      <c r="F465" s="3" t="s">
        <v>426</v>
      </c>
      <c r="G465" s="4">
        <v>36986</v>
      </c>
      <c r="H465" s="4">
        <v>35986</v>
      </c>
      <c r="I465" s="4">
        <v>38676</v>
      </c>
      <c r="J465" s="33">
        <f t="shared" si="84"/>
        <v>36986</v>
      </c>
      <c r="N465" s="4">
        <f t="shared" si="85"/>
        <v>38986</v>
      </c>
      <c r="O465" s="34">
        <f t="shared" si="86"/>
        <v>38465.440000000002</v>
      </c>
      <c r="P465" s="4">
        <f t="shared" si="88"/>
        <v>40465.440000000002</v>
      </c>
    </row>
    <row r="466" spans="2:16" x14ac:dyDescent="0.25">
      <c r="C466" s="1" t="s">
        <v>395</v>
      </c>
      <c r="D466" s="1" t="s">
        <v>386</v>
      </c>
      <c r="E466" s="3" t="s">
        <v>59</v>
      </c>
      <c r="F466" s="3" t="s">
        <v>427</v>
      </c>
      <c r="G466" s="4">
        <v>38664</v>
      </c>
      <c r="H466" s="4">
        <v>37664</v>
      </c>
      <c r="I466" s="4">
        <v>39515</v>
      </c>
      <c r="J466" s="33">
        <f t="shared" si="84"/>
        <v>38664</v>
      </c>
      <c r="N466" s="4">
        <f t="shared" si="85"/>
        <v>40664</v>
      </c>
      <c r="O466" s="34">
        <f t="shared" si="86"/>
        <v>40210.560000000005</v>
      </c>
      <c r="P466" s="4">
        <f t="shared" si="88"/>
        <v>42210.560000000005</v>
      </c>
    </row>
    <row r="467" spans="2:16" x14ac:dyDescent="0.25">
      <c r="D467" s="1" t="s">
        <v>428</v>
      </c>
      <c r="N467" s="4"/>
    </row>
    <row r="468" spans="2:16" x14ac:dyDescent="0.25">
      <c r="C468" s="1" t="s">
        <v>395</v>
      </c>
      <c r="D468" s="1" t="s">
        <v>390</v>
      </c>
      <c r="E468" s="3" t="s">
        <v>59</v>
      </c>
      <c r="F468" s="3" t="s">
        <v>429</v>
      </c>
      <c r="G468" s="4">
        <v>36852</v>
      </c>
      <c r="H468" s="4">
        <v>35852</v>
      </c>
      <c r="I468" s="4">
        <v>38608</v>
      </c>
      <c r="J468" s="33">
        <f t="shared" ref="J468:J469" si="89">SUM(H468+1000)</f>
        <v>36852</v>
      </c>
      <c r="N468" s="4">
        <f>SUM(G468+2000)</f>
        <v>38852</v>
      </c>
      <c r="O468" s="34">
        <f>G468*104%</f>
        <v>38326.080000000002</v>
      </c>
      <c r="P468" s="4">
        <f t="shared" ref="P468" si="90">SUM(O468+2000)</f>
        <v>40326.080000000002</v>
      </c>
    </row>
    <row r="469" spans="2:16" x14ac:dyDescent="0.25">
      <c r="C469" s="1" t="s">
        <v>395</v>
      </c>
      <c r="D469" s="1" t="s">
        <v>386</v>
      </c>
      <c r="E469" s="3">
        <v>106</v>
      </c>
      <c r="F469" s="41" t="s">
        <v>430</v>
      </c>
      <c r="G469" s="42">
        <v>29996</v>
      </c>
      <c r="H469" s="4">
        <v>28172</v>
      </c>
      <c r="I469" s="4">
        <v>28173</v>
      </c>
      <c r="J469" s="33">
        <f t="shared" si="89"/>
        <v>29172</v>
      </c>
      <c r="N469" s="4">
        <f>SUM(G469+2000)</f>
        <v>31996</v>
      </c>
      <c r="O469" s="34">
        <f>G469*104%</f>
        <v>31195.84</v>
      </c>
      <c r="P469" s="4">
        <v>37196</v>
      </c>
    </row>
    <row r="470" spans="2:16" x14ac:dyDescent="0.25">
      <c r="D470" s="32" t="s">
        <v>1045</v>
      </c>
      <c r="N470" s="4"/>
    </row>
    <row r="471" spans="2:16" x14ac:dyDescent="0.25">
      <c r="C471" s="1" t="s">
        <v>395</v>
      </c>
      <c r="D471" s="1" t="s">
        <v>1046</v>
      </c>
      <c r="F471" s="3" t="s">
        <v>431</v>
      </c>
      <c r="K471" s="2" t="s">
        <v>432</v>
      </c>
      <c r="N471" s="4"/>
    </row>
    <row r="472" spans="2:16" x14ac:dyDescent="0.25">
      <c r="D472" s="1" t="s">
        <v>103</v>
      </c>
      <c r="N472" s="4"/>
    </row>
    <row r="473" spans="2:16" x14ac:dyDescent="0.25">
      <c r="C473" s="1" t="s">
        <v>395</v>
      </c>
      <c r="D473" s="1" t="s">
        <v>1047</v>
      </c>
      <c r="F473" s="3" t="s">
        <v>433</v>
      </c>
      <c r="N473" s="4"/>
    </row>
    <row r="474" spans="2:16" ht="7.5" customHeight="1" x14ac:dyDescent="0.25">
      <c r="N474" s="4"/>
    </row>
    <row r="475" spans="2:16" x14ac:dyDescent="0.25">
      <c r="D475" s="1" t="s">
        <v>1093</v>
      </c>
      <c r="N475" s="4"/>
    </row>
    <row r="476" spans="2:16" ht="8.25" customHeight="1" x14ac:dyDescent="0.25">
      <c r="N476" s="4"/>
    </row>
    <row r="477" spans="2:16" x14ac:dyDescent="0.25">
      <c r="D477" s="32" t="s">
        <v>73</v>
      </c>
      <c r="G477" s="43">
        <f>SUM(G432:G471)</f>
        <v>1369177</v>
      </c>
      <c r="H477" s="68">
        <v>1402353</v>
      </c>
      <c r="I477" s="68">
        <v>1227671</v>
      </c>
      <c r="N477" s="43">
        <f>SUM(N432:N476)</f>
        <v>1413177</v>
      </c>
      <c r="O477" s="44">
        <f>G477*102%</f>
        <v>1396560.54</v>
      </c>
      <c r="P477" s="43">
        <v>1497828</v>
      </c>
    </row>
    <row r="478" spans="2:16" x14ac:dyDescent="0.25">
      <c r="B478" s="40"/>
      <c r="C478" s="40"/>
      <c r="D478" s="40"/>
      <c r="E478" s="41"/>
      <c r="F478" s="41"/>
      <c r="N478" s="4"/>
      <c r="O478" s="44">
        <f>SUM(O477-G477)</f>
        <v>27383.540000000037</v>
      </c>
      <c r="P478" s="43"/>
    </row>
    <row r="479" spans="2:16" x14ac:dyDescent="0.25">
      <c r="B479" s="40"/>
      <c r="C479" s="40"/>
      <c r="D479" s="40"/>
      <c r="E479" s="41"/>
      <c r="F479" s="41"/>
      <c r="N479" s="4"/>
      <c r="O479" s="44"/>
      <c r="P479" s="43"/>
    </row>
    <row r="480" spans="2:16" x14ac:dyDescent="0.25">
      <c r="C480" s="45" t="s">
        <v>434</v>
      </c>
      <c r="D480" s="40"/>
      <c r="E480" s="41"/>
      <c r="F480" s="41"/>
      <c r="H480" s="42"/>
      <c r="N480" s="4"/>
    </row>
    <row r="481" spans="2:16" x14ac:dyDescent="0.25">
      <c r="B481" s="40"/>
      <c r="C481" s="40"/>
      <c r="D481" s="40"/>
      <c r="E481" s="41"/>
      <c r="F481" s="41"/>
      <c r="H481" s="42"/>
      <c r="N481" s="4"/>
    </row>
    <row r="482" spans="2:16" x14ac:dyDescent="0.25">
      <c r="C482" s="40" t="s">
        <v>435</v>
      </c>
      <c r="D482" s="40" t="s">
        <v>434</v>
      </c>
      <c r="E482" s="41"/>
      <c r="F482" s="41" t="s">
        <v>436</v>
      </c>
      <c r="G482" s="42">
        <v>107322</v>
      </c>
      <c r="H482" s="42">
        <v>107322</v>
      </c>
      <c r="I482" s="4">
        <v>1800</v>
      </c>
      <c r="J482" s="42">
        <v>107322</v>
      </c>
      <c r="N482" s="4">
        <f>SUM(G482+2000)</f>
        <v>109322</v>
      </c>
      <c r="O482" s="34">
        <f>G482*104%</f>
        <v>111614.88</v>
      </c>
      <c r="P482" s="4">
        <v>114634</v>
      </c>
    </row>
    <row r="483" spans="2:16" x14ac:dyDescent="0.25">
      <c r="C483" s="40"/>
      <c r="D483" s="40" t="s">
        <v>437</v>
      </c>
      <c r="E483" s="41"/>
      <c r="F483" s="41"/>
      <c r="H483" s="42"/>
      <c r="N483" s="4"/>
    </row>
    <row r="484" spans="2:16" x14ac:dyDescent="0.25">
      <c r="C484" s="40" t="s">
        <v>435</v>
      </c>
      <c r="D484" s="40" t="s">
        <v>364</v>
      </c>
      <c r="E484" s="41" t="s">
        <v>233</v>
      </c>
      <c r="F484" s="41" t="s">
        <v>438</v>
      </c>
      <c r="G484" s="42">
        <v>76866</v>
      </c>
      <c r="H484" s="42">
        <v>71866</v>
      </c>
      <c r="I484" s="4">
        <v>73666</v>
      </c>
      <c r="J484" s="42">
        <v>71866</v>
      </c>
      <c r="N484" s="4">
        <f>SUM(G484+2000)</f>
        <v>78866</v>
      </c>
      <c r="O484" s="34">
        <f>G484*104%</f>
        <v>79940.639999999999</v>
      </c>
      <c r="P484" s="4">
        <v>82863</v>
      </c>
    </row>
    <row r="485" spans="2:16" x14ac:dyDescent="0.25">
      <c r="C485" s="40" t="s">
        <v>435</v>
      </c>
      <c r="D485" s="40" t="s">
        <v>439</v>
      </c>
      <c r="E485" s="41" t="s">
        <v>201</v>
      </c>
      <c r="F485" s="41" t="s">
        <v>440</v>
      </c>
      <c r="G485" s="42">
        <v>65612</v>
      </c>
      <c r="H485" s="42">
        <v>65612</v>
      </c>
      <c r="I485" s="4">
        <v>67412</v>
      </c>
      <c r="J485" s="42">
        <v>65612</v>
      </c>
      <c r="N485" s="4">
        <f>SUM(G485+2000)</f>
        <v>67612</v>
      </c>
      <c r="O485" s="34">
        <f>G485*104%</f>
        <v>68236.479999999996</v>
      </c>
      <c r="P485" s="4">
        <v>70860</v>
      </c>
    </row>
    <row r="486" spans="2:16" x14ac:dyDescent="0.25">
      <c r="C486" s="40" t="s">
        <v>435</v>
      </c>
      <c r="D486" s="40" t="s">
        <v>441</v>
      </c>
      <c r="E486" s="41" t="s">
        <v>16</v>
      </c>
      <c r="F486" s="41" t="s">
        <v>442</v>
      </c>
      <c r="G486" s="42">
        <v>50705</v>
      </c>
      <c r="H486" s="42">
        <v>50705</v>
      </c>
      <c r="I486" s="4">
        <v>52505</v>
      </c>
      <c r="J486" s="42">
        <v>50705</v>
      </c>
      <c r="N486" s="4">
        <f>SUM(G486+2000)</f>
        <v>52705</v>
      </c>
      <c r="O486" s="34">
        <f>G486*104%</f>
        <v>52733.200000000004</v>
      </c>
      <c r="P486" s="4">
        <v>55950</v>
      </c>
    </row>
    <row r="487" spans="2:16" x14ac:dyDescent="0.25">
      <c r="C487" s="40" t="s">
        <v>435</v>
      </c>
      <c r="D487" s="40" t="s">
        <v>443</v>
      </c>
      <c r="E487" s="41" t="s">
        <v>16</v>
      </c>
      <c r="F487" s="41" t="s">
        <v>444</v>
      </c>
      <c r="G487" s="42">
        <v>49901</v>
      </c>
      <c r="H487" s="42">
        <v>49401</v>
      </c>
      <c r="I487" s="4">
        <v>51701</v>
      </c>
      <c r="J487" s="42">
        <v>49401</v>
      </c>
      <c r="N487" s="4">
        <f>SUM(G487+2000)</f>
        <v>51901</v>
      </c>
      <c r="O487" s="34">
        <f>G487*104%</f>
        <v>51897.04</v>
      </c>
      <c r="P487" s="4">
        <v>55743</v>
      </c>
    </row>
    <row r="488" spans="2:16" x14ac:dyDescent="0.25">
      <c r="C488" s="40"/>
      <c r="D488" s="40" t="s">
        <v>38</v>
      </c>
      <c r="E488" s="41"/>
      <c r="F488" s="41"/>
      <c r="H488" s="42"/>
      <c r="N488" s="4"/>
    </row>
    <row r="489" spans="2:16" x14ac:dyDescent="0.25">
      <c r="C489" s="40" t="s">
        <v>435</v>
      </c>
      <c r="D489" s="40" t="s">
        <v>445</v>
      </c>
      <c r="E489" s="41" t="s">
        <v>228</v>
      </c>
      <c r="F489" s="41" t="s">
        <v>446</v>
      </c>
      <c r="G489" s="42">
        <v>40357</v>
      </c>
      <c r="H489" s="42">
        <v>40357</v>
      </c>
      <c r="I489" s="4">
        <v>42157</v>
      </c>
      <c r="J489" s="42">
        <v>40357</v>
      </c>
      <c r="K489" s="47"/>
      <c r="N489" s="4">
        <f t="shared" ref="N489:N494" si="91">SUM(G489+2000)</f>
        <v>42357</v>
      </c>
      <c r="O489" s="34">
        <f t="shared" ref="O489:O494" si="92">G489*104%</f>
        <v>41971.28</v>
      </c>
      <c r="P489" s="4">
        <v>44899</v>
      </c>
    </row>
    <row r="490" spans="2:16" x14ac:dyDescent="0.25">
      <c r="C490" s="40" t="s">
        <v>435</v>
      </c>
      <c r="D490" s="40" t="s">
        <v>447</v>
      </c>
      <c r="E490" s="41" t="s">
        <v>228</v>
      </c>
      <c r="F490" s="41" t="s">
        <v>448</v>
      </c>
      <c r="G490" s="42">
        <v>43182</v>
      </c>
      <c r="H490" s="42">
        <v>43182</v>
      </c>
      <c r="I490" s="4">
        <v>44982</v>
      </c>
      <c r="J490" s="42">
        <v>43182</v>
      </c>
      <c r="N490" s="4">
        <f t="shared" si="91"/>
        <v>45182</v>
      </c>
      <c r="O490" s="34">
        <f t="shared" si="92"/>
        <v>44909.279999999999</v>
      </c>
      <c r="P490" s="4">
        <v>47902</v>
      </c>
    </row>
    <row r="491" spans="2:16" x14ac:dyDescent="0.25">
      <c r="C491" s="40" t="s">
        <v>435</v>
      </c>
      <c r="D491" s="40" t="s">
        <v>445</v>
      </c>
      <c r="E491" s="41" t="s">
        <v>228</v>
      </c>
      <c r="F491" s="41" t="s">
        <v>449</v>
      </c>
      <c r="G491" s="42">
        <v>38568</v>
      </c>
      <c r="H491" s="42">
        <v>38568</v>
      </c>
      <c r="I491" s="4">
        <v>40368</v>
      </c>
      <c r="J491" s="42">
        <v>38568</v>
      </c>
      <c r="N491" s="4">
        <f t="shared" si="91"/>
        <v>40568</v>
      </c>
      <c r="O491" s="34">
        <f t="shared" si="92"/>
        <v>40110.720000000001</v>
      </c>
      <c r="P491" s="4">
        <v>43036</v>
      </c>
    </row>
    <row r="492" spans="2:16" x14ac:dyDescent="0.25">
      <c r="C492" s="40" t="s">
        <v>435</v>
      </c>
      <c r="D492" s="40" t="s">
        <v>450</v>
      </c>
      <c r="E492" s="41" t="s">
        <v>138</v>
      </c>
      <c r="F492" s="41" t="s">
        <v>451</v>
      </c>
      <c r="G492" s="42">
        <v>36732</v>
      </c>
      <c r="H492" s="42">
        <v>36732</v>
      </c>
      <c r="I492" s="4">
        <v>35491</v>
      </c>
      <c r="J492" s="42">
        <v>36732</v>
      </c>
      <c r="N492" s="4">
        <f t="shared" si="91"/>
        <v>38732</v>
      </c>
      <c r="O492" s="34">
        <f t="shared" si="92"/>
        <v>38201.279999999999</v>
      </c>
      <c r="P492" s="4">
        <v>41156</v>
      </c>
    </row>
    <row r="493" spans="2:16" x14ac:dyDescent="0.25">
      <c r="C493" s="40" t="s">
        <v>435</v>
      </c>
      <c r="D493" s="40" t="s">
        <v>450</v>
      </c>
      <c r="E493" s="41" t="s">
        <v>138</v>
      </c>
      <c r="F493" s="41" t="s">
        <v>452</v>
      </c>
      <c r="G493" s="42">
        <v>35500</v>
      </c>
      <c r="H493" s="42">
        <v>35500</v>
      </c>
      <c r="I493" s="4">
        <v>34301</v>
      </c>
      <c r="J493" s="42">
        <v>35500</v>
      </c>
      <c r="N493" s="4">
        <f t="shared" si="91"/>
        <v>37500</v>
      </c>
      <c r="O493" s="34">
        <f t="shared" si="92"/>
        <v>36920</v>
      </c>
      <c r="P493" s="4">
        <v>40305</v>
      </c>
    </row>
    <row r="494" spans="2:16" x14ac:dyDescent="0.25">
      <c r="C494" s="40" t="s">
        <v>435</v>
      </c>
      <c r="D494" s="40" t="s">
        <v>453</v>
      </c>
      <c r="E494" s="41" t="s">
        <v>454</v>
      </c>
      <c r="F494" s="41" t="s">
        <v>455</v>
      </c>
      <c r="G494" s="42">
        <v>37570</v>
      </c>
      <c r="H494" s="42">
        <v>37570</v>
      </c>
      <c r="I494" s="4">
        <v>36301</v>
      </c>
      <c r="J494" s="42">
        <v>37570</v>
      </c>
      <c r="N494" s="4">
        <f t="shared" si="91"/>
        <v>39570</v>
      </c>
      <c r="O494" s="34">
        <f t="shared" si="92"/>
        <v>39072.800000000003</v>
      </c>
      <c r="P494" s="4">
        <v>41881</v>
      </c>
    </row>
    <row r="495" spans="2:16" x14ac:dyDescent="0.25">
      <c r="C495" s="40" t="s">
        <v>435</v>
      </c>
      <c r="D495" s="40" t="s">
        <v>1048</v>
      </c>
      <c r="E495" s="41"/>
      <c r="F495" s="41" t="s">
        <v>456</v>
      </c>
      <c r="H495" s="42"/>
      <c r="N495" s="4"/>
    </row>
    <row r="496" spans="2:16" x14ac:dyDescent="0.25">
      <c r="C496" s="40"/>
      <c r="D496" s="40"/>
      <c r="E496" s="41"/>
      <c r="F496" s="41"/>
      <c r="H496" s="42"/>
      <c r="N496" s="4"/>
      <c r="P496" s="33">
        <f>SUM(P482:P494)</f>
        <v>639229</v>
      </c>
    </row>
    <row r="497" spans="2:16" x14ac:dyDescent="0.25">
      <c r="C497" s="40"/>
      <c r="D497" s="45" t="s">
        <v>73</v>
      </c>
      <c r="E497" s="41"/>
      <c r="F497" s="41"/>
      <c r="G497" s="43">
        <f>SUM(G482:G494)</f>
        <v>582315</v>
      </c>
      <c r="H497" s="68">
        <f>SUM(H482:H494)</f>
        <v>576815</v>
      </c>
      <c r="I497" s="43">
        <v>480684</v>
      </c>
      <c r="N497" s="43">
        <f>SUM(N482:N494)</f>
        <v>604315</v>
      </c>
      <c r="O497" s="44">
        <f>G497*102%</f>
        <v>593961.30000000005</v>
      </c>
      <c r="P497" s="43">
        <v>639254</v>
      </c>
    </row>
    <row r="498" spans="2:16" x14ac:dyDescent="0.25">
      <c r="C498" s="40"/>
      <c r="D498" s="45"/>
      <c r="E498" s="41"/>
      <c r="F498" s="42"/>
      <c r="H498" s="42"/>
      <c r="N498" s="4"/>
      <c r="O498" s="44">
        <f>SUM(O497-G497)</f>
        <v>11646.300000000047</v>
      </c>
      <c r="P498" s="43"/>
    </row>
    <row r="499" spans="2:16" x14ac:dyDescent="0.25">
      <c r="C499" s="32" t="s">
        <v>457</v>
      </c>
      <c r="D499" s="32"/>
      <c r="N499" s="4"/>
    </row>
    <row r="500" spans="2:16" x14ac:dyDescent="0.25">
      <c r="N500" s="4"/>
    </row>
    <row r="501" spans="2:16" x14ac:dyDescent="0.25">
      <c r="C501" s="1" t="s">
        <v>458</v>
      </c>
      <c r="D501" s="1" t="s">
        <v>459</v>
      </c>
      <c r="E501" s="3">
        <v>19</v>
      </c>
      <c r="F501" s="3" t="s">
        <v>460</v>
      </c>
      <c r="G501" s="4">
        <v>83309</v>
      </c>
      <c r="H501" s="4">
        <v>82309</v>
      </c>
      <c r="I501" s="4">
        <v>82309</v>
      </c>
      <c r="J501" s="33">
        <f t="shared" ref="J501" si="93">SUM(H501+1000)</f>
        <v>83309</v>
      </c>
      <c r="N501" s="4">
        <f>SUM(G501+2000)</f>
        <v>85309</v>
      </c>
      <c r="O501" s="34">
        <f>G501*104%</f>
        <v>86641.36</v>
      </c>
      <c r="P501" s="4">
        <v>90307</v>
      </c>
    </row>
    <row r="502" spans="2:16" x14ac:dyDescent="0.25">
      <c r="D502" s="1" t="s">
        <v>142</v>
      </c>
      <c r="N502" s="4"/>
    </row>
    <row r="503" spans="2:16" x14ac:dyDescent="0.25">
      <c r="C503" s="1" t="s">
        <v>458</v>
      </c>
      <c r="D503" s="1" t="s">
        <v>1094</v>
      </c>
      <c r="E503" s="3" t="s">
        <v>111</v>
      </c>
      <c r="F503" s="3" t="s">
        <v>461</v>
      </c>
      <c r="G503" s="4">
        <v>50710</v>
      </c>
      <c r="H503" s="4">
        <v>49710</v>
      </c>
      <c r="I503" s="4">
        <v>51510</v>
      </c>
      <c r="J503" s="33">
        <f t="shared" ref="J503:J506" si="94">SUM(H503+1000)</f>
        <v>50710</v>
      </c>
      <c r="N503" s="4">
        <f>SUM(G503+2000)</f>
        <v>52710</v>
      </c>
      <c r="O503" s="34">
        <f>G503*104%</f>
        <v>52738.400000000001</v>
      </c>
      <c r="P503" s="4">
        <v>55752</v>
      </c>
    </row>
    <row r="504" spans="2:16" x14ac:dyDescent="0.25">
      <c r="C504" s="1" t="s">
        <v>458</v>
      </c>
      <c r="D504" s="1" t="s">
        <v>1095</v>
      </c>
      <c r="E504" s="3" t="s">
        <v>228</v>
      </c>
      <c r="F504" s="3" t="s">
        <v>462</v>
      </c>
      <c r="G504" s="4">
        <v>45424</v>
      </c>
      <c r="H504" s="4">
        <v>44424</v>
      </c>
      <c r="I504" s="4">
        <v>49089</v>
      </c>
      <c r="J504" s="33">
        <f t="shared" si="94"/>
        <v>45424</v>
      </c>
      <c r="N504" s="4">
        <f>SUM(G504+2000)</f>
        <v>47424</v>
      </c>
      <c r="O504" s="34">
        <f>G504*104%</f>
        <v>47240.959999999999</v>
      </c>
      <c r="P504" s="4">
        <v>50149</v>
      </c>
    </row>
    <row r="505" spans="2:16" x14ac:dyDescent="0.25">
      <c r="C505" s="1" t="s">
        <v>458</v>
      </c>
      <c r="D505" s="1" t="s">
        <v>28</v>
      </c>
      <c r="E505" s="3" t="s">
        <v>43</v>
      </c>
      <c r="F505" s="3" t="s">
        <v>463</v>
      </c>
      <c r="G505" s="4">
        <v>36346</v>
      </c>
      <c r="H505" s="4">
        <v>35346</v>
      </c>
      <c r="I505" s="4">
        <v>37146</v>
      </c>
      <c r="J505" s="33">
        <f t="shared" si="94"/>
        <v>36346</v>
      </c>
      <c r="N505" s="4">
        <f>SUM(G505+2000)</f>
        <v>38346</v>
      </c>
      <c r="O505" s="34">
        <f>G505*104%</f>
        <v>37799.840000000004</v>
      </c>
      <c r="P505" s="4">
        <v>40527</v>
      </c>
    </row>
    <row r="506" spans="2:16" x14ac:dyDescent="0.25">
      <c r="B506" s="40"/>
      <c r="C506" s="1" t="s">
        <v>458</v>
      </c>
      <c r="D506" s="40" t="s">
        <v>292</v>
      </c>
      <c r="E506" s="41">
        <v>101</v>
      </c>
      <c r="F506" s="41" t="s">
        <v>464</v>
      </c>
      <c r="G506" s="4">
        <v>27268</v>
      </c>
      <c r="H506" s="4">
        <v>26268</v>
      </c>
      <c r="I506" s="4">
        <v>26268</v>
      </c>
      <c r="J506" s="33">
        <f t="shared" si="94"/>
        <v>27268</v>
      </c>
      <c r="N506" s="4">
        <f>SUM(G506+2000)</f>
        <v>29268</v>
      </c>
      <c r="O506" s="34">
        <f>G506*104%</f>
        <v>28358.720000000001</v>
      </c>
      <c r="P506" s="4">
        <v>30904</v>
      </c>
    </row>
    <row r="507" spans="2:16" x14ac:dyDescent="0.25">
      <c r="N507" s="4"/>
    </row>
    <row r="508" spans="2:16" x14ac:dyDescent="0.25">
      <c r="D508" s="32" t="s">
        <v>73</v>
      </c>
      <c r="G508" s="43">
        <f>SUM(G501:G506)</f>
        <v>243057</v>
      </c>
      <c r="H508" s="43">
        <v>238057</v>
      </c>
      <c r="I508" s="43">
        <v>246322</v>
      </c>
      <c r="N508" s="43">
        <f>SUM(N501:N506)</f>
        <v>253057</v>
      </c>
      <c r="O508" s="44">
        <f>G508*102%</f>
        <v>247918.14</v>
      </c>
      <c r="P508" s="43">
        <f>SUM(P501:P506)</f>
        <v>267639</v>
      </c>
    </row>
    <row r="509" spans="2:16" x14ac:dyDescent="0.25">
      <c r="D509" s="32"/>
      <c r="H509" s="43"/>
      <c r="I509" s="43"/>
      <c r="N509" s="4"/>
      <c r="O509" s="44">
        <f>SUM(O508-G508)</f>
        <v>4861.140000000014</v>
      </c>
      <c r="P509" s="43"/>
    </row>
    <row r="510" spans="2:16" x14ac:dyDescent="0.25">
      <c r="C510" s="32" t="s">
        <v>465</v>
      </c>
      <c r="D510" s="32"/>
      <c r="N510" s="4"/>
    </row>
    <row r="511" spans="2:16" x14ac:dyDescent="0.25">
      <c r="N511" s="4"/>
    </row>
    <row r="512" spans="2:16" x14ac:dyDescent="0.25">
      <c r="C512" s="1" t="s">
        <v>466</v>
      </c>
      <c r="D512" s="1" t="s">
        <v>467</v>
      </c>
      <c r="F512" s="3" t="s">
        <v>468</v>
      </c>
      <c r="G512" s="4">
        <v>63079</v>
      </c>
      <c r="H512" s="4">
        <v>62079</v>
      </c>
      <c r="I512" s="4">
        <v>63879</v>
      </c>
      <c r="J512" s="33">
        <f t="shared" ref="J512" si="95">SUM(H512+1000)</f>
        <v>63079</v>
      </c>
      <c r="N512" s="4">
        <f>SUM(G512+2000)</f>
        <v>65079</v>
      </c>
      <c r="O512" s="34">
        <f>G512*104%</f>
        <v>65602.16</v>
      </c>
      <c r="P512" s="4">
        <v>69657</v>
      </c>
    </row>
    <row r="513" spans="1:16" x14ac:dyDescent="0.25">
      <c r="D513" s="1" t="s">
        <v>469</v>
      </c>
      <c r="N513" s="4"/>
    </row>
    <row r="514" spans="1:16" x14ac:dyDescent="0.25">
      <c r="C514" s="1" t="s">
        <v>466</v>
      </c>
      <c r="D514" s="1" t="s">
        <v>470</v>
      </c>
      <c r="E514" s="3">
        <v>105</v>
      </c>
      <c r="F514" s="3" t="s">
        <v>471</v>
      </c>
      <c r="G514" s="4">
        <v>39687</v>
      </c>
      <c r="H514" s="4">
        <v>38687</v>
      </c>
      <c r="I514" s="4">
        <v>40487</v>
      </c>
      <c r="J514" s="33">
        <f t="shared" ref="J514" si="96">SUM(H514+1000)</f>
        <v>39687</v>
      </c>
      <c r="N514" s="4">
        <f>SUM(G514+2000)</f>
        <v>41687</v>
      </c>
      <c r="O514" s="34">
        <f>G514*104%</f>
        <v>41274.480000000003</v>
      </c>
      <c r="P514" s="4">
        <v>43274</v>
      </c>
    </row>
    <row r="515" spans="1:16" x14ac:dyDescent="0.25">
      <c r="B515" s="40"/>
      <c r="C515" s="40"/>
      <c r="D515" s="40"/>
      <c r="E515" s="41"/>
      <c r="F515" s="41"/>
      <c r="N515" s="4"/>
    </row>
    <row r="516" spans="1:16" x14ac:dyDescent="0.25">
      <c r="B516" s="40"/>
      <c r="C516" s="40"/>
      <c r="D516" s="45" t="s">
        <v>1049</v>
      </c>
      <c r="E516" s="41"/>
      <c r="F516" s="41"/>
      <c r="N516" s="4"/>
    </row>
    <row r="517" spans="1:16" x14ac:dyDescent="0.25">
      <c r="B517" s="40"/>
      <c r="C517" s="1" t="s">
        <v>466</v>
      </c>
      <c r="D517" s="40" t="s">
        <v>1050</v>
      </c>
      <c r="E517" s="41"/>
      <c r="F517" s="41" t="s">
        <v>472</v>
      </c>
      <c r="N517" s="4"/>
    </row>
    <row r="518" spans="1:16" x14ac:dyDescent="0.25">
      <c r="N518" s="4"/>
    </row>
    <row r="519" spans="1:16" x14ac:dyDescent="0.25">
      <c r="D519" s="32" t="s">
        <v>73</v>
      </c>
      <c r="G519" s="43">
        <f>SUM(G512:G514)</f>
        <v>102766</v>
      </c>
      <c r="H519" s="43">
        <v>100766</v>
      </c>
      <c r="I519" s="43">
        <v>104366</v>
      </c>
      <c r="N519" s="43">
        <f>SUM(N512:N516)</f>
        <v>106766</v>
      </c>
      <c r="O519" s="44">
        <f>G519*102%</f>
        <v>104821.32</v>
      </c>
      <c r="P519" s="43">
        <f>SUM(P512:P517)</f>
        <v>112931</v>
      </c>
    </row>
    <row r="520" spans="1:16" x14ac:dyDescent="0.25">
      <c r="D520" s="32"/>
      <c r="H520" s="43"/>
      <c r="I520" s="43"/>
      <c r="N520" s="4"/>
      <c r="O520" s="44">
        <f>SUM(O519-G519)</f>
        <v>2055.320000000007</v>
      </c>
      <c r="P520" s="43"/>
    </row>
    <row r="521" spans="1:16" x14ac:dyDescent="0.25">
      <c r="C521" s="32" t="s">
        <v>473</v>
      </c>
      <c r="D521" s="32"/>
      <c r="N521" s="4"/>
    </row>
    <row r="522" spans="1:16" x14ac:dyDescent="0.25">
      <c r="N522" s="4"/>
    </row>
    <row r="523" spans="1:16" x14ac:dyDescent="0.25">
      <c r="C523" s="1" t="s">
        <v>474</v>
      </c>
      <c r="D523" s="1" t="s">
        <v>475</v>
      </c>
      <c r="F523" s="3" t="s">
        <v>476</v>
      </c>
      <c r="G523" s="4">
        <v>78866</v>
      </c>
      <c r="H523" s="69">
        <v>77866</v>
      </c>
      <c r="I523" s="69">
        <v>1800</v>
      </c>
      <c r="J523" s="33">
        <f t="shared" ref="J523" si="97">SUM(H523+1000)</f>
        <v>78866</v>
      </c>
      <c r="N523" s="4">
        <f>SUM(G523+2000)</f>
        <v>80866</v>
      </c>
      <c r="O523" s="34">
        <f>G523*104%</f>
        <v>82020.639999999999</v>
      </c>
      <c r="P523" s="4">
        <v>85598</v>
      </c>
    </row>
    <row r="524" spans="1:16" x14ac:dyDescent="0.25">
      <c r="D524" s="1" t="s">
        <v>103</v>
      </c>
      <c r="N524" s="4"/>
    </row>
    <row r="525" spans="1:16" x14ac:dyDescent="0.25">
      <c r="D525" s="1" t="s">
        <v>469</v>
      </c>
      <c r="N525" s="4"/>
    </row>
    <row r="526" spans="1:16" x14ac:dyDescent="0.25">
      <c r="A526" s="35"/>
      <c r="B526" s="36"/>
      <c r="C526" s="1" t="s">
        <v>474</v>
      </c>
      <c r="D526" s="36" t="s">
        <v>15</v>
      </c>
      <c r="E526" s="37">
        <v>110</v>
      </c>
      <c r="F526" s="37" t="s">
        <v>477</v>
      </c>
      <c r="G526" s="4">
        <v>54412</v>
      </c>
      <c r="H526" s="38">
        <v>53412</v>
      </c>
      <c r="I526" s="38">
        <v>2054</v>
      </c>
      <c r="J526" s="33">
        <f t="shared" ref="J526:J542" si="98">SUM(H526+1000)</f>
        <v>54412</v>
      </c>
      <c r="K526" s="39" t="s">
        <v>478</v>
      </c>
      <c r="L526" s="35"/>
      <c r="M526" s="35"/>
      <c r="N526" s="4">
        <f t="shared" ref="N526:N542" si="99">SUM(G526+2000)</f>
        <v>56412</v>
      </c>
      <c r="O526" s="34">
        <f t="shared" ref="O526:O542" si="100">G526*104%</f>
        <v>56588.480000000003</v>
      </c>
      <c r="P526" s="4">
        <v>59676</v>
      </c>
    </row>
    <row r="527" spans="1:16" x14ac:dyDescent="0.25">
      <c r="C527" s="1" t="s">
        <v>474</v>
      </c>
      <c r="D527" s="1" t="s">
        <v>479</v>
      </c>
      <c r="E527" s="3">
        <v>108</v>
      </c>
      <c r="F527" s="3" t="s">
        <v>480</v>
      </c>
      <c r="G527" s="4">
        <v>45424</v>
      </c>
      <c r="H527" s="4">
        <v>44424</v>
      </c>
      <c r="I527" s="4">
        <v>48108</v>
      </c>
      <c r="J527" s="33">
        <f t="shared" si="98"/>
        <v>45424</v>
      </c>
      <c r="N527" s="4">
        <f t="shared" si="99"/>
        <v>47424</v>
      </c>
      <c r="O527" s="34">
        <f t="shared" si="100"/>
        <v>47240.959999999999</v>
      </c>
      <c r="P527" s="4">
        <v>50149</v>
      </c>
    </row>
    <row r="528" spans="1:16" x14ac:dyDescent="0.25">
      <c r="C528" s="1" t="s">
        <v>474</v>
      </c>
      <c r="D528" s="1" t="s">
        <v>479</v>
      </c>
      <c r="E528" s="3">
        <v>108</v>
      </c>
      <c r="F528" s="3" t="s">
        <v>481</v>
      </c>
      <c r="G528" s="4">
        <v>45424</v>
      </c>
      <c r="H528" s="4">
        <v>44424</v>
      </c>
      <c r="I528" s="4">
        <v>48108</v>
      </c>
      <c r="J528" s="33">
        <f t="shared" si="98"/>
        <v>45424</v>
      </c>
      <c r="N528" s="4">
        <f t="shared" si="99"/>
        <v>47424</v>
      </c>
      <c r="O528" s="34">
        <f t="shared" si="100"/>
        <v>47240.959999999999</v>
      </c>
      <c r="P528" s="4">
        <v>50149</v>
      </c>
    </row>
    <row r="529" spans="1:16" x14ac:dyDescent="0.25">
      <c r="C529" s="1" t="s">
        <v>474</v>
      </c>
      <c r="D529" s="1" t="s">
        <v>294</v>
      </c>
      <c r="E529" s="3" t="s">
        <v>59</v>
      </c>
      <c r="F529" s="3" t="s">
        <v>482</v>
      </c>
      <c r="G529" s="4">
        <v>46396</v>
      </c>
      <c r="H529" s="4">
        <v>45396</v>
      </c>
      <c r="I529" s="4">
        <v>47196</v>
      </c>
      <c r="J529" s="33">
        <f t="shared" si="98"/>
        <v>46396</v>
      </c>
      <c r="N529" s="4">
        <f t="shared" si="99"/>
        <v>48396</v>
      </c>
      <c r="O529" s="34">
        <f t="shared" si="100"/>
        <v>48251.840000000004</v>
      </c>
      <c r="P529" s="4">
        <v>51180</v>
      </c>
    </row>
    <row r="530" spans="1:16" x14ac:dyDescent="0.25">
      <c r="A530" s="35"/>
      <c r="B530" s="36"/>
      <c r="C530" s="1" t="s">
        <v>474</v>
      </c>
      <c r="D530" s="36" t="s">
        <v>19</v>
      </c>
      <c r="E530" s="37">
        <v>102</v>
      </c>
      <c r="F530" s="37" t="s">
        <v>483</v>
      </c>
      <c r="G530" s="4">
        <v>33012</v>
      </c>
      <c r="H530" s="38">
        <v>32012</v>
      </c>
      <c r="I530" s="38">
        <v>1800</v>
      </c>
      <c r="J530" s="33">
        <f t="shared" si="98"/>
        <v>33012</v>
      </c>
      <c r="K530" s="39"/>
      <c r="L530" s="35"/>
      <c r="M530" s="35"/>
      <c r="N530" s="4">
        <f t="shared" si="99"/>
        <v>35012</v>
      </c>
      <c r="O530" s="34">
        <f t="shared" si="100"/>
        <v>34332.480000000003</v>
      </c>
      <c r="P530" s="4">
        <v>36992</v>
      </c>
    </row>
    <row r="531" spans="1:16" x14ac:dyDescent="0.25">
      <c r="C531" s="1" t="s">
        <v>474</v>
      </c>
      <c r="D531" s="1" t="s">
        <v>292</v>
      </c>
      <c r="E531" s="3">
        <v>101</v>
      </c>
      <c r="F531" s="3" t="s">
        <v>484</v>
      </c>
      <c r="G531" s="4">
        <v>31911</v>
      </c>
      <c r="H531" s="4">
        <v>30911</v>
      </c>
      <c r="I531" s="4">
        <v>32711</v>
      </c>
      <c r="J531" s="33">
        <f t="shared" si="98"/>
        <v>31911</v>
      </c>
      <c r="N531" s="4">
        <f t="shared" si="99"/>
        <v>33911</v>
      </c>
      <c r="O531" s="34">
        <f t="shared" si="100"/>
        <v>33187.440000000002</v>
      </c>
      <c r="P531" s="4">
        <v>35825</v>
      </c>
    </row>
    <row r="532" spans="1:16" x14ac:dyDescent="0.25">
      <c r="C532" s="1" t="s">
        <v>474</v>
      </c>
      <c r="D532" s="1" t="s">
        <v>39</v>
      </c>
      <c r="E532" s="3">
        <v>101</v>
      </c>
      <c r="F532" s="3" t="s">
        <v>485</v>
      </c>
      <c r="G532" s="4">
        <v>33012</v>
      </c>
      <c r="H532" s="4">
        <v>32012</v>
      </c>
      <c r="I532" s="4">
        <v>1800</v>
      </c>
      <c r="J532" s="33">
        <f t="shared" si="98"/>
        <v>33012</v>
      </c>
      <c r="N532" s="4">
        <f t="shared" si="99"/>
        <v>35012</v>
      </c>
      <c r="O532" s="34">
        <f t="shared" si="100"/>
        <v>34332.480000000003</v>
      </c>
      <c r="P532" s="4">
        <v>36992</v>
      </c>
    </row>
    <row r="533" spans="1:16" x14ac:dyDescent="0.25">
      <c r="C533" s="1" t="s">
        <v>474</v>
      </c>
      <c r="D533" s="1" t="s">
        <v>292</v>
      </c>
      <c r="E533" s="3" t="s">
        <v>165</v>
      </c>
      <c r="F533" s="3" t="s">
        <v>486</v>
      </c>
      <c r="G533" s="4">
        <v>31911</v>
      </c>
      <c r="H533" s="4">
        <v>30911</v>
      </c>
      <c r="I533" s="4">
        <v>32711</v>
      </c>
      <c r="J533" s="33">
        <f t="shared" si="98"/>
        <v>31911</v>
      </c>
      <c r="N533" s="4">
        <f t="shared" si="99"/>
        <v>33911</v>
      </c>
      <c r="O533" s="34">
        <f t="shared" si="100"/>
        <v>33187.440000000002</v>
      </c>
      <c r="P533" s="4">
        <v>35825</v>
      </c>
    </row>
    <row r="534" spans="1:16" x14ac:dyDescent="0.25">
      <c r="C534" s="1" t="s">
        <v>474</v>
      </c>
      <c r="D534" s="1" t="s">
        <v>487</v>
      </c>
      <c r="E534" s="3">
        <v>101</v>
      </c>
      <c r="F534" s="3" t="s">
        <v>488</v>
      </c>
      <c r="G534" s="4">
        <v>22167</v>
      </c>
      <c r="J534" s="33"/>
      <c r="N534" s="4">
        <f t="shared" si="99"/>
        <v>24167</v>
      </c>
      <c r="O534" s="34">
        <f t="shared" si="100"/>
        <v>23053.68</v>
      </c>
      <c r="P534" s="4">
        <v>25497</v>
      </c>
    </row>
    <row r="535" spans="1:16" x14ac:dyDescent="0.25">
      <c r="C535" s="1" t="s">
        <v>474</v>
      </c>
      <c r="D535" s="1" t="s">
        <v>19</v>
      </c>
      <c r="E535" s="3">
        <v>102</v>
      </c>
      <c r="F535" s="3" t="s">
        <v>489</v>
      </c>
      <c r="G535" s="4">
        <v>28873</v>
      </c>
      <c r="H535" s="4">
        <v>27873</v>
      </c>
      <c r="I535" s="4">
        <v>29673</v>
      </c>
      <c r="J535" s="33">
        <f t="shared" si="98"/>
        <v>28873</v>
      </c>
      <c r="N535" s="4">
        <f t="shared" si="99"/>
        <v>30873</v>
      </c>
      <c r="O535" s="34">
        <f t="shared" si="100"/>
        <v>30027.920000000002</v>
      </c>
      <c r="P535" s="4">
        <v>32605</v>
      </c>
    </row>
    <row r="536" spans="1:16" x14ac:dyDescent="0.25">
      <c r="C536" s="1" t="s">
        <v>474</v>
      </c>
      <c r="D536" s="1" t="s">
        <v>39</v>
      </c>
      <c r="E536" s="3">
        <v>101</v>
      </c>
      <c r="F536" s="3" t="s">
        <v>490</v>
      </c>
      <c r="G536" s="4">
        <v>28009</v>
      </c>
      <c r="H536" s="4">
        <v>27009</v>
      </c>
      <c r="I536" s="4">
        <v>28809</v>
      </c>
      <c r="J536" s="33">
        <f t="shared" si="98"/>
        <v>28009</v>
      </c>
      <c r="N536" s="4">
        <f t="shared" si="99"/>
        <v>30009</v>
      </c>
      <c r="O536" s="34">
        <f t="shared" si="100"/>
        <v>29129.360000000001</v>
      </c>
      <c r="P536" s="4">
        <v>31689</v>
      </c>
    </row>
    <row r="537" spans="1:16" x14ac:dyDescent="0.25">
      <c r="C537" s="1" t="s">
        <v>474</v>
      </c>
      <c r="D537" s="1" t="s">
        <v>292</v>
      </c>
      <c r="E537" s="3" t="s">
        <v>165</v>
      </c>
      <c r="F537" s="3" t="s">
        <v>491</v>
      </c>
      <c r="G537" s="4">
        <v>27516</v>
      </c>
      <c r="H537" s="4">
        <v>26516</v>
      </c>
      <c r="I537" s="4">
        <v>28316</v>
      </c>
      <c r="J537" s="33">
        <f t="shared" si="98"/>
        <v>27516</v>
      </c>
      <c r="N537" s="4">
        <f t="shared" si="99"/>
        <v>29516</v>
      </c>
      <c r="O537" s="34">
        <f t="shared" si="100"/>
        <v>28616.639999999999</v>
      </c>
      <c r="P537" s="4">
        <v>31167</v>
      </c>
    </row>
    <row r="538" spans="1:16" x14ac:dyDescent="0.25">
      <c r="C538" s="1" t="s">
        <v>474</v>
      </c>
      <c r="D538" s="1" t="s">
        <v>292</v>
      </c>
      <c r="E538" s="3" t="s">
        <v>165</v>
      </c>
      <c r="F538" s="3" t="s">
        <v>492</v>
      </c>
      <c r="G538" s="4">
        <v>26835</v>
      </c>
      <c r="H538" s="4">
        <v>25835</v>
      </c>
      <c r="I538" s="4">
        <v>27635</v>
      </c>
      <c r="J538" s="33">
        <f t="shared" si="98"/>
        <v>26835</v>
      </c>
      <c r="N538" s="4">
        <f t="shared" si="99"/>
        <v>28835</v>
      </c>
      <c r="O538" s="34">
        <f t="shared" si="100"/>
        <v>27908.400000000001</v>
      </c>
      <c r="P538" s="4">
        <v>30445</v>
      </c>
    </row>
    <row r="539" spans="1:16" x14ac:dyDescent="0.25">
      <c r="C539" s="1" t="s">
        <v>474</v>
      </c>
      <c r="D539" s="1" t="s">
        <v>292</v>
      </c>
      <c r="E539" s="3">
        <v>101</v>
      </c>
      <c r="F539" s="41" t="s">
        <v>493</v>
      </c>
      <c r="G539" s="4">
        <v>26835</v>
      </c>
      <c r="H539" s="4">
        <v>25835</v>
      </c>
      <c r="I539" s="4">
        <v>27635</v>
      </c>
      <c r="J539" s="33">
        <f t="shared" si="98"/>
        <v>26835</v>
      </c>
      <c r="N539" s="4">
        <f t="shared" si="99"/>
        <v>28835</v>
      </c>
      <c r="O539" s="34">
        <f t="shared" si="100"/>
        <v>27908.400000000001</v>
      </c>
      <c r="P539" s="4">
        <v>30445</v>
      </c>
    </row>
    <row r="540" spans="1:16" x14ac:dyDescent="0.25">
      <c r="C540" s="1" t="s">
        <v>474</v>
      </c>
      <c r="D540" s="1" t="s">
        <v>45</v>
      </c>
      <c r="E540" s="3" t="s">
        <v>51</v>
      </c>
      <c r="F540" s="3" t="s">
        <v>494</v>
      </c>
      <c r="G540" s="4">
        <v>35254</v>
      </c>
      <c r="H540" s="4">
        <v>34254</v>
      </c>
      <c r="I540" s="4">
        <v>36054</v>
      </c>
      <c r="J540" s="33">
        <f t="shared" si="98"/>
        <v>35254</v>
      </c>
      <c r="N540" s="4">
        <f t="shared" si="99"/>
        <v>37254</v>
      </c>
      <c r="O540" s="34">
        <f t="shared" si="100"/>
        <v>36664.160000000003</v>
      </c>
      <c r="P540" s="4">
        <v>39369</v>
      </c>
    </row>
    <row r="541" spans="1:16" x14ac:dyDescent="0.25">
      <c r="C541" s="1" t="s">
        <v>474</v>
      </c>
      <c r="D541" s="1" t="s">
        <v>28</v>
      </c>
      <c r="E541" s="3" t="s">
        <v>43</v>
      </c>
      <c r="F541" s="3" t="s">
        <v>495</v>
      </c>
      <c r="G541" s="4">
        <v>34087</v>
      </c>
      <c r="H541" s="4">
        <v>33087</v>
      </c>
      <c r="I541" s="4">
        <v>34887</v>
      </c>
      <c r="J541" s="33">
        <f t="shared" si="98"/>
        <v>34087</v>
      </c>
      <c r="N541" s="4">
        <f t="shared" si="99"/>
        <v>36087</v>
      </c>
      <c r="O541" s="34">
        <f t="shared" si="100"/>
        <v>35450.480000000003</v>
      </c>
      <c r="P541" s="4">
        <v>38132</v>
      </c>
    </row>
    <row r="542" spans="1:16" x14ac:dyDescent="0.25">
      <c r="C542" s="1" t="s">
        <v>474</v>
      </c>
      <c r="D542" s="1" t="s">
        <v>39</v>
      </c>
      <c r="E542" s="3">
        <v>101</v>
      </c>
      <c r="F542" s="3" t="s">
        <v>496</v>
      </c>
      <c r="G542" s="4">
        <v>34087</v>
      </c>
      <c r="H542" s="4">
        <v>33087</v>
      </c>
      <c r="I542" s="4">
        <v>34887</v>
      </c>
      <c r="J542" s="33">
        <f t="shared" si="98"/>
        <v>34087</v>
      </c>
      <c r="N542" s="4">
        <f t="shared" si="99"/>
        <v>36087</v>
      </c>
      <c r="O542" s="34">
        <f t="shared" si="100"/>
        <v>35450.480000000003</v>
      </c>
      <c r="P542" s="4">
        <v>38132</v>
      </c>
    </row>
    <row r="543" spans="1:16" x14ac:dyDescent="0.25">
      <c r="D543" s="1" t="s">
        <v>497</v>
      </c>
      <c r="N543" s="4"/>
    </row>
    <row r="544" spans="1:16" x14ac:dyDescent="0.25">
      <c r="C544" s="1" t="s">
        <v>474</v>
      </c>
      <c r="D544" s="1" t="s">
        <v>45</v>
      </c>
      <c r="E544" s="3">
        <v>103</v>
      </c>
      <c r="F544" s="3" t="s">
        <v>498</v>
      </c>
      <c r="G544" s="4">
        <v>36650</v>
      </c>
      <c r="H544" s="4">
        <v>35650</v>
      </c>
      <c r="I544" s="4">
        <v>37450</v>
      </c>
      <c r="J544" s="33">
        <f t="shared" ref="J544:J550" si="101">SUM(H544+1000)</f>
        <v>36650</v>
      </c>
      <c r="N544" s="4">
        <f t="shared" ref="N544:N550" si="102">SUM(G544+2000)</f>
        <v>38650</v>
      </c>
      <c r="O544" s="34">
        <f t="shared" ref="O544:O550" si="103">G544*104%</f>
        <v>38116</v>
      </c>
      <c r="P544" s="4">
        <v>40849</v>
      </c>
    </row>
    <row r="545" spans="1:16" x14ac:dyDescent="0.25">
      <c r="A545" s="35"/>
      <c r="B545" s="36"/>
      <c r="C545" s="1" t="s">
        <v>474</v>
      </c>
      <c r="D545" s="36" t="s">
        <v>294</v>
      </c>
      <c r="E545" s="37" t="s">
        <v>59</v>
      </c>
      <c r="F545" s="37" t="s">
        <v>499</v>
      </c>
      <c r="G545" s="4">
        <v>41724</v>
      </c>
      <c r="H545" s="38">
        <v>40724</v>
      </c>
      <c r="I545" s="38">
        <v>1800</v>
      </c>
      <c r="J545" s="33">
        <f t="shared" si="101"/>
        <v>41724</v>
      </c>
      <c r="K545" s="39"/>
      <c r="L545" s="35"/>
      <c r="M545" s="35"/>
      <c r="N545" s="4">
        <f t="shared" si="102"/>
        <v>43724</v>
      </c>
      <c r="O545" s="34">
        <f t="shared" si="103"/>
        <v>43392.959999999999</v>
      </c>
      <c r="P545" s="4">
        <v>46227</v>
      </c>
    </row>
    <row r="546" spans="1:16" x14ac:dyDescent="0.25">
      <c r="C546" s="1" t="s">
        <v>474</v>
      </c>
      <c r="D546" s="1" t="s">
        <v>45</v>
      </c>
      <c r="E546" s="3">
        <v>103</v>
      </c>
      <c r="F546" s="3" t="s">
        <v>500</v>
      </c>
      <c r="G546" s="4">
        <v>39517</v>
      </c>
      <c r="H546" s="4">
        <v>38517</v>
      </c>
      <c r="I546" s="4">
        <v>40317</v>
      </c>
      <c r="J546" s="33">
        <f t="shared" si="101"/>
        <v>39517</v>
      </c>
      <c r="N546" s="4">
        <f t="shared" si="102"/>
        <v>41517</v>
      </c>
      <c r="O546" s="34">
        <f t="shared" si="103"/>
        <v>41097.68</v>
      </c>
      <c r="P546" s="4">
        <v>43888</v>
      </c>
    </row>
    <row r="547" spans="1:16" x14ac:dyDescent="0.25">
      <c r="C547" s="1" t="s">
        <v>474</v>
      </c>
      <c r="D547" s="1" t="s">
        <v>45</v>
      </c>
      <c r="E547" s="3">
        <v>103</v>
      </c>
      <c r="F547" s="3" t="s">
        <v>501</v>
      </c>
      <c r="G547" s="4">
        <v>38349</v>
      </c>
      <c r="H547" s="4">
        <v>37349</v>
      </c>
      <c r="I547" s="4">
        <v>39149</v>
      </c>
      <c r="J547" s="33">
        <f t="shared" si="101"/>
        <v>38349</v>
      </c>
      <c r="N547" s="4">
        <f t="shared" si="102"/>
        <v>40349</v>
      </c>
      <c r="O547" s="34">
        <f t="shared" si="103"/>
        <v>39882.959999999999</v>
      </c>
      <c r="P547" s="4">
        <v>42650</v>
      </c>
    </row>
    <row r="548" spans="1:16" x14ac:dyDescent="0.25">
      <c r="A548" s="35"/>
      <c r="B548" s="36"/>
      <c r="C548" s="1" t="s">
        <v>474</v>
      </c>
      <c r="D548" s="36" t="s">
        <v>45</v>
      </c>
      <c r="E548" s="37" t="s">
        <v>51</v>
      </c>
      <c r="F548" s="37" t="s">
        <v>502</v>
      </c>
      <c r="G548" s="4">
        <v>42848</v>
      </c>
      <c r="H548" s="38">
        <v>41848</v>
      </c>
      <c r="I548" s="38">
        <v>2782</v>
      </c>
      <c r="J548" s="33">
        <f t="shared" si="101"/>
        <v>42848</v>
      </c>
      <c r="K548" s="39"/>
      <c r="L548" s="35"/>
      <c r="M548" s="35"/>
      <c r="N548" s="4">
        <f t="shared" si="102"/>
        <v>44848</v>
      </c>
      <c r="O548" s="34">
        <f t="shared" si="103"/>
        <v>44561.919999999998</v>
      </c>
      <c r="P548" s="4">
        <v>47419</v>
      </c>
    </row>
    <row r="549" spans="1:16" x14ac:dyDescent="0.25">
      <c r="C549" s="1" t="s">
        <v>474</v>
      </c>
      <c r="D549" s="1" t="s">
        <v>45</v>
      </c>
      <c r="E549" s="3">
        <v>103</v>
      </c>
      <c r="F549" s="3" t="s">
        <v>503</v>
      </c>
      <c r="G549" s="4">
        <v>39983</v>
      </c>
      <c r="H549" s="4">
        <v>38983</v>
      </c>
      <c r="I549" s="4">
        <v>40783</v>
      </c>
      <c r="J549" s="33">
        <f t="shared" si="101"/>
        <v>39983</v>
      </c>
      <c r="N549" s="4">
        <f t="shared" si="102"/>
        <v>41983</v>
      </c>
      <c r="O549" s="34">
        <f t="shared" si="103"/>
        <v>41582.32</v>
      </c>
      <c r="P549" s="4">
        <v>44382</v>
      </c>
    </row>
    <row r="550" spans="1:16" x14ac:dyDescent="0.25">
      <c r="B550" s="52"/>
      <c r="C550" s="1" t="s">
        <v>474</v>
      </c>
      <c r="D550" s="52" t="s">
        <v>39</v>
      </c>
      <c r="E550" s="60">
        <v>101</v>
      </c>
      <c r="F550" s="60" t="s">
        <v>504</v>
      </c>
      <c r="G550" s="4">
        <v>26835</v>
      </c>
      <c r="H550" s="4">
        <v>25835</v>
      </c>
      <c r="I550" s="4">
        <v>27635</v>
      </c>
      <c r="J550" s="33">
        <f t="shared" si="101"/>
        <v>26835</v>
      </c>
      <c r="N550" s="4">
        <f t="shared" si="102"/>
        <v>28835</v>
      </c>
      <c r="O550" s="34">
        <f t="shared" si="103"/>
        <v>27908.400000000001</v>
      </c>
      <c r="P550" s="4">
        <v>30445</v>
      </c>
    </row>
    <row r="551" spans="1:16" x14ac:dyDescent="0.25">
      <c r="N551" s="4"/>
    </row>
    <row r="552" spans="1:16" x14ac:dyDescent="0.25">
      <c r="D552" s="40" t="s">
        <v>505</v>
      </c>
      <c r="N552" s="4"/>
    </row>
    <row r="553" spans="1:16" x14ac:dyDescent="0.25">
      <c r="N553" s="4"/>
    </row>
    <row r="554" spans="1:16" x14ac:dyDescent="0.25">
      <c r="B554" s="40"/>
      <c r="C554" s="40"/>
      <c r="D554" s="45" t="s">
        <v>1051</v>
      </c>
      <c r="E554" s="41"/>
      <c r="F554" s="41"/>
      <c r="N554" s="4"/>
    </row>
    <row r="555" spans="1:16" x14ac:dyDescent="0.25">
      <c r="B555" s="40"/>
      <c r="C555" s="1" t="s">
        <v>474</v>
      </c>
      <c r="D555" s="40" t="s">
        <v>1052</v>
      </c>
      <c r="E555" s="41"/>
      <c r="F555" s="41" t="s">
        <v>506</v>
      </c>
      <c r="N555" s="4"/>
    </row>
    <row r="556" spans="1:16" x14ac:dyDescent="0.25">
      <c r="B556" s="40"/>
      <c r="C556" s="1" t="s">
        <v>474</v>
      </c>
      <c r="D556" s="40" t="s">
        <v>1053</v>
      </c>
      <c r="E556" s="41"/>
      <c r="F556" s="41" t="s">
        <v>507</v>
      </c>
      <c r="N556" s="4"/>
    </row>
    <row r="557" spans="1:16" x14ac:dyDescent="0.25">
      <c r="B557" s="40"/>
      <c r="C557" s="1" t="s">
        <v>474</v>
      </c>
      <c r="D557" s="40" t="s">
        <v>1054</v>
      </c>
      <c r="E557" s="41"/>
      <c r="F557" s="41" t="s">
        <v>508</v>
      </c>
      <c r="N557" s="4"/>
    </row>
    <row r="558" spans="1:16" x14ac:dyDescent="0.25">
      <c r="B558" s="40"/>
      <c r="C558" s="1" t="s">
        <v>474</v>
      </c>
      <c r="D558" s="40" t="s">
        <v>1055</v>
      </c>
      <c r="E558" s="41"/>
      <c r="F558" s="41" t="s">
        <v>509</v>
      </c>
      <c r="N558" s="4"/>
    </row>
    <row r="559" spans="1:16" x14ac:dyDescent="0.25">
      <c r="B559" s="40"/>
      <c r="C559" s="1" t="s">
        <v>474</v>
      </c>
      <c r="D559" s="40" t="s">
        <v>1056</v>
      </c>
      <c r="E559" s="41"/>
      <c r="F559" s="41" t="s">
        <v>510</v>
      </c>
      <c r="N559" s="4"/>
    </row>
    <row r="560" spans="1:16" x14ac:dyDescent="0.25">
      <c r="N560" s="4"/>
    </row>
    <row r="561" spans="2:16" x14ac:dyDescent="0.25">
      <c r="D561" s="32" t="s">
        <v>73</v>
      </c>
      <c r="G561" s="43">
        <f>SUM(G523:G550)</f>
        <v>929937</v>
      </c>
      <c r="H561" s="43">
        <v>883770</v>
      </c>
      <c r="I561" s="43">
        <v>654100</v>
      </c>
      <c r="N561" s="43">
        <f>SUM(N523:N560)</f>
        <v>979937</v>
      </c>
      <c r="O561" s="44">
        <f>G561*102%</f>
        <v>948535.74</v>
      </c>
      <c r="P561" s="43">
        <f>SUM(P523:P550)</f>
        <v>1035727</v>
      </c>
    </row>
    <row r="562" spans="2:16" x14ac:dyDescent="0.25">
      <c r="D562" s="32"/>
      <c r="H562" s="43"/>
      <c r="I562" s="43"/>
      <c r="N562" s="4"/>
      <c r="O562" s="44">
        <f>SUM(O561-G561)</f>
        <v>18598.739999999991</v>
      </c>
      <c r="P562" s="43"/>
    </row>
    <row r="563" spans="2:16" x14ac:dyDescent="0.25">
      <c r="C563" s="32" t="s">
        <v>511</v>
      </c>
      <c r="N563" s="4"/>
    </row>
    <row r="564" spans="2:16" x14ac:dyDescent="0.25">
      <c r="N564" s="4"/>
    </row>
    <row r="565" spans="2:16" x14ac:dyDescent="0.25">
      <c r="C565" s="1" t="s">
        <v>512</v>
      </c>
      <c r="D565" s="1" t="s">
        <v>513</v>
      </c>
      <c r="E565" s="3" t="s">
        <v>233</v>
      </c>
      <c r="F565" s="3" t="s">
        <v>514</v>
      </c>
      <c r="G565" s="4">
        <v>66250</v>
      </c>
      <c r="H565" s="4">
        <v>65250</v>
      </c>
      <c r="I565" s="4">
        <v>75154</v>
      </c>
      <c r="J565" s="33">
        <f t="shared" ref="J565:J569" si="104">SUM(H565+1000)</f>
        <v>66250</v>
      </c>
      <c r="N565" s="4">
        <f t="shared" ref="N565:N570" si="105">SUM(G565+2000)</f>
        <v>68250</v>
      </c>
      <c r="O565" s="34">
        <f t="shared" ref="O565:O570" si="106">G565*104%</f>
        <v>68900</v>
      </c>
      <c r="P565" s="4">
        <v>72225</v>
      </c>
    </row>
    <row r="566" spans="2:16" x14ac:dyDescent="0.25">
      <c r="C566" s="1" t="s">
        <v>512</v>
      </c>
      <c r="D566" s="1" t="s">
        <v>515</v>
      </c>
      <c r="E566" s="3" t="s">
        <v>228</v>
      </c>
      <c r="F566" s="3" t="s">
        <v>516</v>
      </c>
      <c r="G566" s="4">
        <v>45424</v>
      </c>
      <c r="H566" s="4">
        <v>44424</v>
      </c>
      <c r="I566" s="4">
        <v>51919</v>
      </c>
      <c r="J566" s="33">
        <f t="shared" si="104"/>
        <v>45424</v>
      </c>
      <c r="N566" s="4">
        <f t="shared" si="105"/>
        <v>47424</v>
      </c>
      <c r="O566" s="34">
        <f t="shared" si="106"/>
        <v>47240.959999999999</v>
      </c>
      <c r="P566" s="4">
        <v>50149</v>
      </c>
    </row>
    <row r="567" spans="2:16" x14ac:dyDescent="0.25">
      <c r="C567" s="1" t="s">
        <v>512</v>
      </c>
      <c r="D567" s="1" t="s">
        <v>517</v>
      </c>
      <c r="E567" s="3" t="s">
        <v>454</v>
      </c>
      <c r="F567" s="3" t="s">
        <v>518</v>
      </c>
      <c r="G567" s="4">
        <v>37667</v>
      </c>
      <c r="H567" s="4">
        <v>36667</v>
      </c>
      <c r="I567" s="4">
        <v>43671</v>
      </c>
      <c r="J567" s="33">
        <f t="shared" si="104"/>
        <v>37667</v>
      </c>
      <c r="N567" s="4">
        <f t="shared" si="105"/>
        <v>39667</v>
      </c>
      <c r="O567" s="34">
        <f t="shared" si="106"/>
        <v>39173.68</v>
      </c>
      <c r="P567" s="4">
        <v>41927</v>
      </c>
    </row>
    <row r="568" spans="2:16" x14ac:dyDescent="0.25">
      <c r="C568" s="1" t="s">
        <v>512</v>
      </c>
      <c r="D568" s="1" t="s">
        <v>297</v>
      </c>
      <c r="E568" s="3" t="s">
        <v>43</v>
      </c>
      <c r="F568" s="3" t="s">
        <v>519</v>
      </c>
      <c r="G568" s="4">
        <v>28638</v>
      </c>
      <c r="H568" s="4">
        <v>27638</v>
      </c>
      <c r="I568" s="4">
        <v>29438</v>
      </c>
      <c r="J568" s="33">
        <f t="shared" si="104"/>
        <v>28638</v>
      </c>
      <c r="N568" s="4">
        <f t="shared" si="105"/>
        <v>30638</v>
      </c>
      <c r="O568" s="34">
        <f t="shared" si="106"/>
        <v>29783.52</v>
      </c>
      <c r="P568" s="4">
        <v>32357</v>
      </c>
    </row>
    <row r="569" spans="2:16" x14ac:dyDescent="0.25">
      <c r="B569" s="40"/>
      <c r="C569" s="1" t="s">
        <v>512</v>
      </c>
      <c r="D569" s="40" t="s">
        <v>520</v>
      </c>
      <c r="E569" s="41" t="s">
        <v>43</v>
      </c>
      <c r="F569" s="41" t="s">
        <v>521</v>
      </c>
      <c r="G569" s="4">
        <v>27718</v>
      </c>
      <c r="H569" s="4">
        <v>26718</v>
      </c>
      <c r="I569" s="4">
        <v>26719</v>
      </c>
      <c r="J569" s="33">
        <f t="shared" si="104"/>
        <v>27718</v>
      </c>
      <c r="K569" s="2" t="s">
        <v>522</v>
      </c>
      <c r="N569" s="4">
        <f t="shared" si="105"/>
        <v>29718</v>
      </c>
      <c r="O569" s="34">
        <f t="shared" si="106"/>
        <v>28826.720000000001</v>
      </c>
      <c r="P569" s="4">
        <v>31381</v>
      </c>
    </row>
    <row r="570" spans="2:16" x14ac:dyDescent="0.25">
      <c r="B570" s="40"/>
      <c r="C570" s="1" t="s">
        <v>512</v>
      </c>
      <c r="D570" s="40" t="s">
        <v>150</v>
      </c>
      <c r="E570" s="41">
        <v>102</v>
      </c>
      <c r="F570" s="41" t="s">
        <v>523</v>
      </c>
      <c r="G570" s="4">
        <v>23638</v>
      </c>
      <c r="J570" s="33"/>
      <c r="N570" s="4">
        <f t="shared" si="105"/>
        <v>25638</v>
      </c>
      <c r="O570" s="34">
        <f t="shared" si="106"/>
        <v>24583.52</v>
      </c>
      <c r="P570" s="4">
        <v>27057</v>
      </c>
    </row>
    <row r="571" spans="2:16" x14ac:dyDescent="0.25">
      <c r="B571" s="65"/>
      <c r="N571" s="4"/>
    </row>
    <row r="572" spans="2:16" x14ac:dyDescent="0.25">
      <c r="D572" s="1" t="s">
        <v>524</v>
      </c>
      <c r="N572" s="4"/>
    </row>
    <row r="573" spans="2:16" x14ac:dyDescent="0.25">
      <c r="N573" s="4"/>
    </row>
    <row r="574" spans="2:16" x14ac:dyDescent="0.25">
      <c r="D574" s="32" t="s">
        <v>73</v>
      </c>
      <c r="G574" s="43">
        <f>SUM(G565:G570)</f>
        <v>229335</v>
      </c>
      <c r="H574" s="43">
        <v>200697</v>
      </c>
      <c r="I574" s="43">
        <v>226901</v>
      </c>
      <c r="N574" s="43">
        <f>SUM(N565:N573)</f>
        <v>241335</v>
      </c>
      <c r="O574" s="44">
        <f>G574*102%</f>
        <v>233921.7</v>
      </c>
      <c r="P574" s="43">
        <f>SUM(P565:P571)</f>
        <v>255096</v>
      </c>
    </row>
    <row r="575" spans="2:16" x14ac:dyDescent="0.25">
      <c r="D575" s="32"/>
      <c r="H575" s="43"/>
      <c r="I575" s="43"/>
      <c r="N575" s="4"/>
      <c r="O575" s="44">
        <f>SUM(O574-G574)</f>
        <v>4586.7000000000116</v>
      </c>
      <c r="P575" s="43"/>
    </row>
    <row r="576" spans="2:16" x14ac:dyDescent="0.25">
      <c r="C576" s="32" t="s">
        <v>525</v>
      </c>
      <c r="D576" s="32"/>
      <c r="N576" s="4"/>
    </row>
    <row r="577" spans="3:16" x14ac:dyDescent="0.25">
      <c r="N577" s="4"/>
    </row>
    <row r="578" spans="3:16" x14ac:dyDescent="0.25">
      <c r="C578" s="1" t="s">
        <v>526</v>
      </c>
      <c r="D578" s="1" t="s">
        <v>527</v>
      </c>
      <c r="F578" s="3" t="s">
        <v>528</v>
      </c>
      <c r="G578" s="4">
        <v>53197</v>
      </c>
      <c r="H578" s="4">
        <v>52197</v>
      </c>
      <c r="I578" s="4">
        <v>54297</v>
      </c>
      <c r="J578" s="33">
        <f t="shared" ref="J578" si="107">SUM(H578+1000)</f>
        <v>53197</v>
      </c>
      <c r="K578" s="70" t="s">
        <v>529</v>
      </c>
      <c r="N578" s="4">
        <f>SUM(G578+2000)</f>
        <v>55197</v>
      </c>
      <c r="O578" s="34">
        <f>G578*104%</f>
        <v>55324.880000000005</v>
      </c>
      <c r="P578" s="4">
        <v>65006</v>
      </c>
    </row>
    <row r="579" spans="3:16" x14ac:dyDescent="0.25">
      <c r="D579" s="1" t="s">
        <v>103</v>
      </c>
      <c r="K579" s="70" t="s">
        <v>530</v>
      </c>
      <c r="N579" s="4"/>
    </row>
    <row r="580" spans="3:16" x14ac:dyDescent="0.25">
      <c r="D580" s="1" t="s">
        <v>531</v>
      </c>
      <c r="K580" s="70" t="s">
        <v>532</v>
      </c>
      <c r="N580" s="4"/>
    </row>
    <row r="581" spans="3:16" x14ac:dyDescent="0.25">
      <c r="C581" s="1" t="s">
        <v>526</v>
      </c>
      <c r="D581" s="1" t="s">
        <v>533</v>
      </c>
      <c r="E581" s="3">
        <v>110</v>
      </c>
      <c r="F581" s="3" t="s">
        <v>1067</v>
      </c>
      <c r="G581" s="4">
        <v>38800</v>
      </c>
      <c r="H581" s="4">
        <v>37800</v>
      </c>
      <c r="I581" s="4">
        <v>37800</v>
      </c>
      <c r="J581" s="33">
        <f t="shared" ref="J581" si="108">SUM(H581+1000)</f>
        <v>38800</v>
      </c>
      <c r="N581" s="4">
        <f>SUM(G581+2000)</f>
        <v>40800</v>
      </c>
      <c r="O581" s="34">
        <f>G581*104%</f>
        <v>40352</v>
      </c>
      <c r="P581" s="4">
        <v>52419</v>
      </c>
    </row>
    <row r="582" spans="3:16" x14ac:dyDescent="0.25">
      <c r="D582" s="1" t="s">
        <v>103</v>
      </c>
      <c r="N582" s="4"/>
    </row>
    <row r="583" spans="3:16" x14ac:dyDescent="0.25">
      <c r="D583" s="1" t="s">
        <v>531</v>
      </c>
      <c r="N583" s="4"/>
    </row>
    <row r="584" spans="3:16" x14ac:dyDescent="0.25">
      <c r="C584" s="1" t="s">
        <v>526</v>
      </c>
      <c r="D584" s="1" t="s">
        <v>533</v>
      </c>
      <c r="E584" s="3" t="s">
        <v>228</v>
      </c>
      <c r="F584" s="3" t="s">
        <v>535</v>
      </c>
      <c r="G584" s="4">
        <v>38800</v>
      </c>
      <c r="H584" s="4">
        <v>37800</v>
      </c>
      <c r="I584" s="4">
        <v>37800</v>
      </c>
      <c r="J584" s="33">
        <f t="shared" ref="J584" si="109">SUM(H584+1000)</f>
        <v>38800</v>
      </c>
      <c r="N584" s="4">
        <f>SUM(G584+2000)</f>
        <v>40800</v>
      </c>
      <c r="O584" s="34">
        <f>G584*104%</f>
        <v>40352</v>
      </c>
      <c r="P584" s="4">
        <v>45052</v>
      </c>
    </row>
    <row r="585" spans="3:16" x14ac:dyDescent="0.25">
      <c r="D585" s="1" t="s">
        <v>103</v>
      </c>
      <c r="J585" s="33"/>
      <c r="N585" s="4"/>
      <c r="O585" s="34"/>
      <c r="P585" s="4"/>
    </row>
    <row r="586" spans="3:16" x14ac:dyDescent="0.25">
      <c r="D586" s="1" t="s">
        <v>531</v>
      </c>
      <c r="J586" s="33"/>
      <c r="N586" s="4"/>
      <c r="O586" s="34"/>
      <c r="P586" s="4"/>
    </row>
    <row r="587" spans="3:16" x14ac:dyDescent="0.25">
      <c r="C587" s="1" t="s">
        <v>526</v>
      </c>
      <c r="D587" s="1" t="s">
        <v>533</v>
      </c>
      <c r="E587" s="3" t="s">
        <v>228</v>
      </c>
      <c r="F587" s="3" t="s">
        <v>536</v>
      </c>
      <c r="G587" s="4">
        <v>38800</v>
      </c>
      <c r="H587" s="4">
        <v>37800</v>
      </c>
      <c r="I587" s="4">
        <v>37800</v>
      </c>
      <c r="J587" s="33">
        <f t="shared" ref="J587" si="110">SUM(H587+1000)</f>
        <v>38800</v>
      </c>
      <c r="N587" s="4">
        <f>SUM(G587+2000)</f>
        <v>40800</v>
      </c>
      <c r="O587" s="34">
        <f>G587*104%</f>
        <v>40352</v>
      </c>
      <c r="P587" s="4">
        <v>45052</v>
      </c>
    </row>
    <row r="588" spans="3:16" x14ac:dyDescent="0.25">
      <c r="D588" s="1" t="s">
        <v>103</v>
      </c>
      <c r="J588" s="33"/>
      <c r="N588" s="4"/>
    </row>
    <row r="589" spans="3:16" x14ac:dyDescent="0.25">
      <c r="C589" s="1" t="s">
        <v>526</v>
      </c>
      <c r="D589" s="1" t="s">
        <v>155</v>
      </c>
      <c r="E589" s="3" t="s">
        <v>59</v>
      </c>
      <c r="F589" s="3" t="s">
        <v>537</v>
      </c>
      <c r="G589" s="4">
        <v>34830</v>
      </c>
      <c r="H589" s="4">
        <v>33830</v>
      </c>
      <c r="I589" s="4">
        <v>43949</v>
      </c>
      <c r="J589" s="33">
        <f t="shared" ref="J589" si="111">SUM(H589+1000)</f>
        <v>34830</v>
      </c>
      <c r="N589" s="4">
        <f>SUM(G589+2000)</f>
        <v>36830</v>
      </c>
      <c r="O589" s="34">
        <f>G589*104%</f>
        <v>36223.200000000004</v>
      </c>
      <c r="P589" s="4">
        <v>38920</v>
      </c>
    </row>
    <row r="590" spans="3:16" x14ac:dyDescent="0.25">
      <c r="N590" s="4"/>
    </row>
    <row r="591" spans="3:16" x14ac:dyDescent="0.25">
      <c r="D591" s="32" t="s">
        <v>73</v>
      </c>
      <c r="G591" s="43">
        <f>SUM(G578:G589)</f>
        <v>204427</v>
      </c>
      <c r="H591" s="43">
        <v>199427</v>
      </c>
      <c r="I591" s="43">
        <v>211646</v>
      </c>
      <c r="N591" s="43">
        <f>SUM(N578:N590)</f>
        <v>214427</v>
      </c>
      <c r="O591" s="44">
        <f>G591*102%</f>
        <v>208515.54</v>
      </c>
      <c r="P591" s="43">
        <f>SUM(P578:P589)</f>
        <v>246449</v>
      </c>
    </row>
    <row r="592" spans="3:16" x14ac:dyDescent="0.25">
      <c r="D592" s="32"/>
      <c r="N592" s="4"/>
      <c r="O592" s="44">
        <f>SUM(O591-G591)</f>
        <v>4088.5400000000081</v>
      </c>
      <c r="P592" s="43"/>
    </row>
    <row r="593" spans="3:16" x14ac:dyDescent="0.25">
      <c r="C593" s="32" t="s">
        <v>538</v>
      </c>
      <c r="D593" s="32"/>
      <c r="N593" s="4"/>
    </row>
    <row r="594" spans="3:16" x14ac:dyDescent="0.25">
      <c r="N594" s="4"/>
    </row>
    <row r="595" spans="3:16" x14ac:dyDescent="0.25">
      <c r="C595" s="1" t="s">
        <v>539</v>
      </c>
      <c r="D595" s="1" t="s">
        <v>540</v>
      </c>
      <c r="F595" s="3" t="s">
        <v>541</v>
      </c>
      <c r="G595" s="4">
        <v>53685</v>
      </c>
      <c r="H595" s="4">
        <v>52685</v>
      </c>
      <c r="I595" s="4">
        <v>54785</v>
      </c>
      <c r="J595" s="33">
        <f t="shared" ref="J595:J604" si="112">SUM(H595+1000)</f>
        <v>53685</v>
      </c>
      <c r="N595" s="4">
        <f>SUM(G595+2000)</f>
        <v>55685</v>
      </c>
      <c r="O595" s="34">
        <f>G595*104%</f>
        <v>55832.4</v>
      </c>
      <c r="P595" s="4">
        <v>65006</v>
      </c>
    </row>
    <row r="596" spans="3:16" x14ac:dyDescent="0.25">
      <c r="D596" s="1" t="s">
        <v>103</v>
      </c>
      <c r="J596" s="33"/>
      <c r="N596" s="4"/>
    </row>
    <row r="597" spans="3:16" x14ac:dyDescent="0.25">
      <c r="D597" s="1" t="s">
        <v>531</v>
      </c>
      <c r="J597" s="33"/>
      <c r="N597" s="4"/>
    </row>
    <row r="598" spans="3:16" x14ac:dyDescent="0.25">
      <c r="C598" s="1" t="s">
        <v>539</v>
      </c>
      <c r="D598" s="1" t="s">
        <v>533</v>
      </c>
      <c r="E598" s="3" t="s">
        <v>228</v>
      </c>
      <c r="F598" s="3" t="s">
        <v>542</v>
      </c>
      <c r="G598" s="4">
        <v>45424</v>
      </c>
      <c r="H598" s="4">
        <v>44424</v>
      </c>
      <c r="I598" s="4">
        <v>56599</v>
      </c>
      <c r="J598" s="33">
        <f t="shared" si="112"/>
        <v>45424</v>
      </c>
      <c r="N598" s="4">
        <f>SUM(G598+2000)</f>
        <v>47424</v>
      </c>
      <c r="O598" s="34">
        <f>G598*104%</f>
        <v>47240.959999999999</v>
      </c>
      <c r="P598" s="4">
        <v>52649</v>
      </c>
    </row>
    <row r="599" spans="3:16" x14ac:dyDescent="0.25">
      <c r="D599" s="1" t="s">
        <v>103</v>
      </c>
      <c r="J599" s="33"/>
      <c r="N599" s="4"/>
      <c r="P599" s="4"/>
    </row>
    <row r="600" spans="3:16" x14ac:dyDescent="0.25">
      <c r="D600" s="1" t="s">
        <v>543</v>
      </c>
      <c r="J600" s="33"/>
      <c r="N600" s="4"/>
      <c r="P600" s="4"/>
    </row>
    <row r="601" spans="3:16" x14ac:dyDescent="0.25">
      <c r="C601" s="1" t="s">
        <v>539</v>
      </c>
      <c r="D601" s="1" t="s">
        <v>533</v>
      </c>
      <c r="E601" s="3" t="s">
        <v>228</v>
      </c>
      <c r="F601" s="3" t="s">
        <v>544</v>
      </c>
      <c r="G601" s="4">
        <v>45424</v>
      </c>
      <c r="H601" s="4">
        <v>44424</v>
      </c>
      <c r="I601" s="4">
        <v>57192</v>
      </c>
      <c r="J601" s="33">
        <f t="shared" si="112"/>
        <v>45424</v>
      </c>
      <c r="N601" s="4">
        <f>SUM(G601+2000)</f>
        <v>47424</v>
      </c>
      <c r="O601" s="34">
        <f>G601*104%</f>
        <v>47240.959999999999</v>
      </c>
      <c r="P601" s="4">
        <v>52649</v>
      </c>
    </row>
    <row r="602" spans="3:16" x14ac:dyDescent="0.25">
      <c r="D602" s="1" t="s">
        <v>103</v>
      </c>
      <c r="J602" s="33"/>
      <c r="N602" s="4"/>
    </row>
    <row r="603" spans="3:16" x14ac:dyDescent="0.25">
      <c r="D603" s="1" t="s">
        <v>531</v>
      </c>
      <c r="J603" s="33"/>
      <c r="N603" s="4"/>
    </row>
    <row r="604" spans="3:16" x14ac:dyDescent="0.25">
      <c r="C604" s="1" t="s">
        <v>539</v>
      </c>
      <c r="D604" s="1" t="s">
        <v>155</v>
      </c>
      <c r="E604" s="3" t="s">
        <v>59</v>
      </c>
      <c r="F604" s="3" t="s">
        <v>545</v>
      </c>
      <c r="G604" s="4">
        <v>39854</v>
      </c>
      <c r="H604" s="4">
        <v>38854</v>
      </c>
      <c r="I604" s="4">
        <v>54462</v>
      </c>
      <c r="J604" s="33">
        <f t="shared" si="112"/>
        <v>39854</v>
      </c>
      <c r="N604" s="4">
        <f>SUM(G604+2000)</f>
        <v>41854</v>
      </c>
      <c r="O604" s="34">
        <f>G604*104%</f>
        <v>41448.160000000003</v>
      </c>
      <c r="P604" s="4">
        <v>44245</v>
      </c>
    </row>
    <row r="605" spans="3:16" x14ac:dyDescent="0.25">
      <c r="N605" s="4"/>
    </row>
    <row r="606" spans="3:16" x14ac:dyDescent="0.25">
      <c r="D606" s="32" t="s">
        <v>73</v>
      </c>
      <c r="G606" s="43">
        <f>SUM(G595:G604)</f>
        <v>184387</v>
      </c>
      <c r="H606" s="43">
        <v>180387</v>
      </c>
      <c r="I606" s="43">
        <v>223038</v>
      </c>
      <c r="N606" s="43">
        <f>SUM(N595:N604)</f>
        <v>192387</v>
      </c>
      <c r="O606" s="44">
        <f>G606*102%</f>
        <v>188074.74</v>
      </c>
      <c r="P606" s="43">
        <f>SUM(P595:P604)</f>
        <v>214549</v>
      </c>
    </row>
    <row r="607" spans="3:16" x14ac:dyDescent="0.25">
      <c r="D607" s="32"/>
      <c r="N607" s="4"/>
      <c r="O607" s="44">
        <f>SUM(O606-G606)</f>
        <v>3687.7399999999907</v>
      </c>
      <c r="P607" s="43"/>
    </row>
    <row r="608" spans="3:16" x14ac:dyDescent="0.25">
      <c r="C608" s="32" t="s">
        <v>546</v>
      </c>
      <c r="D608" s="32"/>
      <c r="N608" s="4"/>
    </row>
    <row r="609" spans="2:16" x14ac:dyDescent="0.25">
      <c r="N609" s="4"/>
    </row>
    <row r="610" spans="2:16" x14ac:dyDescent="0.25">
      <c r="C610" s="1" t="s">
        <v>547</v>
      </c>
      <c r="D610" s="1" t="s">
        <v>548</v>
      </c>
      <c r="F610" s="3" t="s">
        <v>549</v>
      </c>
      <c r="G610" s="4">
        <v>52760</v>
      </c>
      <c r="H610" s="4">
        <v>51760</v>
      </c>
      <c r="I610" s="4">
        <v>53860</v>
      </c>
      <c r="J610" s="33">
        <f t="shared" ref="J610" si="113">SUM(H610+1000)</f>
        <v>52760</v>
      </c>
      <c r="N610" s="4">
        <f>SUM(G610+2000)</f>
        <v>54760</v>
      </c>
      <c r="O610" s="34">
        <f>G610*104%</f>
        <v>54870.400000000001</v>
      </c>
      <c r="P610" s="4">
        <v>65006</v>
      </c>
    </row>
    <row r="611" spans="2:16" x14ac:dyDescent="0.25">
      <c r="D611" s="1" t="s">
        <v>103</v>
      </c>
      <c r="N611" s="4"/>
    </row>
    <row r="612" spans="2:16" x14ac:dyDescent="0.25">
      <c r="D612" s="1" t="s">
        <v>531</v>
      </c>
      <c r="N612" s="4"/>
    </row>
    <row r="613" spans="2:16" x14ac:dyDescent="0.25">
      <c r="C613" s="1" t="s">
        <v>547</v>
      </c>
      <c r="D613" s="1" t="s">
        <v>533</v>
      </c>
      <c r="E613" s="3" t="s">
        <v>228</v>
      </c>
      <c r="F613" s="3" t="s">
        <v>550</v>
      </c>
      <c r="G613" s="4">
        <v>45424</v>
      </c>
      <c r="H613" s="4">
        <v>44424</v>
      </c>
      <c r="I613" s="4">
        <v>57166</v>
      </c>
      <c r="J613" s="33">
        <f t="shared" ref="J613" si="114">SUM(H613+1000)</f>
        <v>45424</v>
      </c>
      <c r="N613" s="4">
        <f>SUM(G613+2000)</f>
        <v>47424</v>
      </c>
      <c r="O613" s="34">
        <f>G613*104%</f>
        <v>47240.959999999999</v>
      </c>
      <c r="P613" s="4">
        <v>52137</v>
      </c>
    </row>
    <row r="614" spans="2:16" x14ac:dyDescent="0.25">
      <c r="D614" s="1" t="s">
        <v>103</v>
      </c>
      <c r="N614" s="4"/>
      <c r="P614" s="4"/>
    </row>
    <row r="615" spans="2:16" x14ac:dyDescent="0.25">
      <c r="C615" s="1" t="s">
        <v>547</v>
      </c>
      <c r="D615" s="1" t="s">
        <v>533</v>
      </c>
      <c r="E615" s="3" t="s">
        <v>228</v>
      </c>
      <c r="F615" s="3" t="s">
        <v>551</v>
      </c>
      <c r="G615" s="4">
        <v>43252</v>
      </c>
      <c r="H615" s="4">
        <v>42252</v>
      </c>
      <c r="I615" s="4">
        <v>52848</v>
      </c>
      <c r="J615" s="33">
        <f t="shared" ref="J615" si="115">SUM(H615+1000)</f>
        <v>43252</v>
      </c>
      <c r="N615" s="4">
        <f>SUM(G615+2000)</f>
        <v>45252</v>
      </c>
      <c r="O615" s="34">
        <f>G615*104%</f>
        <v>44982.080000000002</v>
      </c>
      <c r="P615" s="4">
        <v>49878</v>
      </c>
    </row>
    <row r="616" spans="2:16" x14ac:dyDescent="0.25">
      <c r="D616" s="1" t="s">
        <v>103</v>
      </c>
      <c r="N616" s="4"/>
    </row>
    <row r="617" spans="2:16" x14ac:dyDescent="0.25">
      <c r="D617" s="1" t="s">
        <v>531</v>
      </c>
      <c r="N617" s="4"/>
    </row>
    <row r="618" spans="2:16" x14ac:dyDescent="0.25">
      <c r="C618" s="1" t="s">
        <v>547</v>
      </c>
      <c r="D618" s="40" t="s">
        <v>533</v>
      </c>
      <c r="E618" s="41">
        <v>108</v>
      </c>
      <c r="F618" s="41" t="s">
        <v>552</v>
      </c>
      <c r="G618" s="42">
        <v>0</v>
      </c>
      <c r="H618" s="4">
        <v>0</v>
      </c>
      <c r="I618" s="4">
        <v>36001</v>
      </c>
      <c r="J618" s="1">
        <v>0</v>
      </c>
      <c r="N618" s="4"/>
    </row>
    <row r="619" spans="2:16" x14ac:dyDescent="0.25">
      <c r="C619" s="1" t="s">
        <v>547</v>
      </c>
      <c r="D619" s="1" t="s">
        <v>155</v>
      </c>
      <c r="E619" s="3" t="s">
        <v>59</v>
      </c>
      <c r="F619" s="3" t="s">
        <v>553</v>
      </c>
      <c r="G619" s="4">
        <v>34830</v>
      </c>
      <c r="H619" s="4">
        <v>33830</v>
      </c>
      <c r="I619" s="4">
        <v>43964</v>
      </c>
      <c r="J619" s="33">
        <f t="shared" ref="J619" si="116">SUM(H619+1000)</f>
        <v>34830</v>
      </c>
      <c r="N619" s="4">
        <f>SUM(G619+2000)</f>
        <v>36830</v>
      </c>
      <c r="O619" s="34">
        <f>G619*104%</f>
        <v>36223.200000000004</v>
      </c>
      <c r="P619" s="4">
        <v>38920</v>
      </c>
    </row>
    <row r="620" spans="2:16" x14ac:dyDescent="0.25">
      <c r="D620" s="1" t="s">
        <v>554</v>
      </c>
      <c r="N620" s="4"/>
    </row>
    <row r="621" spans="2:16" x14ac:dyDescent="0.25">
      <c r="B621" s="54"/>
      <c r="C621" s="53"/>
      <c r="D621" s="53"/>
      <c r="E621" s="71"/>
      <c r="F621" s="71"/>
      <c r="H621" s="69"/>
      <c r="I621" s="69"/>
      <c r="N621" s="4"/>
    </row>
    <row r="622" spans="2:16" x14ac:dyDescent="0.25">
      <c r="D622" s="32" t="s">
        <v>73</v>
      </c>
      <c r="G622" s="43">
        <f>SUM(G610:G619)</f>
        <v>176266</v>
      </c>
      <c r="H622" s="43">
        <v>172266</v>
      </c>
      <c r="I622" s="43">
        <v>243839</v>
      </c>
      <c r="N622" s="43">
        <f>SUM(N610:N619)</f>
        <v>184266</v>
      </c>
      <c r="O622" s="44">
        <f>G622*102%</f>
        <v>179791.32</v>
      </c>
      <c r="P622" s="43">
        <f>SUM(P610:P619)</f>
        <v>205941</v>
      </c>
    </row>
    <row r="623" spans="2:16" x14ac:dyDescent="0.25">
      <c r="D623" s="32"/>
      <c r="H623" s="43"/>
      <c r="I623" s="43"/>
      <c r="N623" s="4"/>
      <c r="O623" s="44">
        <f>SUM(O622-G622)</f>
        <v>3525.320000000007</v>
      </c>
      <c r="P623" s="43"/>
    </row>
    <row r="624" spans="2:16" x14ac:dyDescent="0.25">
      <c r="C624" s="32" t="s">
        <v>555</v>
      </c>
      <c r="D624" s="32"/>
      <c r="N624" s="4"/>
    </row>
    <row r="625" spans="3:16" x14ac:dyDescent="0.25">
      <c r="N625" s="4"/>
    </row>
    <row r="626" spans="3:16" x14ac:dyDescent="0.25">
      <c r="C626" s="1" t="s">
        <v>556</v>
      </c>
      <c r="D626" s="1" t="s">
        <v>557</v>
      </c>
      <c r="F626" s="3" t="s">
        <v>558</v>
      </c>
      <c r="G626" s="4">
        <v>53685</v>
      </c>
      <c r="H626" s="4">
        <v>52685</v>
      </c>
      <c r="I626" s="4">
        <v>54785</v>
      </c>
      <c r="J626" s="33">
        <f t="shared" ref="J626" si="117">SUM(H626+1000)</f>
        <v>53685</v>
      </c>
      <c r="N626" s="4">
        <f>SUM(G626+2000)</f>
        <v>55685</v>
      </c>
      <c r="O626" s="34">
        <f>G626*104%</f>
        <v>55832.4</v>
      </c>
      <c r="P626" s="4">
        <v>65006</v>
      </c>
    </row>
    <row r="627" spans="3:16" x14ac:dyDescent="0.25">
      <c r="D627" s="1" t="s">
        <v>103</v>
      </c>
      <c r="N627" s="4"/>
    </row>
    <row r="628" spans="3:16" x14ac:dyDescent="0.25">
      <c r="D628" s="1" t="s">
        <v>531</v>
      </c>
      <c r="N628" s="4"/>
    </row>
    <row r="629" spans="3:16" x14ac:dyDescent="0.25">
      <c r="C629" s="1" t="s">
        <v>556</v>
      </c>
      <c r="D629" s="1" t="s">
        <v>155</v>
      </c>
      <c r="E629" s="3" t="s">
        <v>59</v>
      </c>
      <c r="F629" s="3" t="s">
        <v>559</v>
      </c>
      <c r="G629" s="4">
        <v>40067</v>
      </c>
      <c r="H629" s="4">
        <v>39067</v>
      </c>
      <c r="I629" s="4">
        <v>47922</v>
      </c>
      <c r="J629" s="33">
        <f t="shared" ref="J629:J630" si="118">SUM(H629+1000)</f>
        <v>40067</v>
      </c>
      <c r="N629" s="4">
        <f>SUM(G629+2000)</f>
        <v>42067</v>
      </c>
      <c r="O629" s="34">
        <f>G629*104%</f>
        <v>41669.68</v>
      </c>
      <c r="P629" s="4">
        <v>44471</v>
      </c>
    </row>
    <row r="630" spans="3:16" x14ac:dyDescent="0.25">
      <c r="C630" s="1" t="s">
        <v>556</v>
      </c>
      <c r="D630" s="1" t="s">
        <v>533</v>
      </c>
      <c r="E630" s="3" t="s">
        <v>228</v>
      </c>
      <c r="F630" s="3" t="s">
        <v>560</v>
      </c>
      <c r="G630" s="4">
        <v>45424</v>
      </c>
      <c r="H630" s="4">
        <v>44424</v>
      </c>
      <c r="I630" s="4">
        <v>56598</v>
      </c>
      <c r="J630" s="33">
        <f t="shared" si="118"/>
        <v>45424</v>
      </c>
      <c r="N630" s="4">
        <f>SUM(G630+2000)</f>
        <v>47424</v>
      </c>
      <c r="O630" s="34">
        <f>G630*104%</f>
        <v>47240.959999999999</v>
      </c>
      <c r="P630" s="4">
        <v>52649</v>
      </c>
    </row>
    <row r="631" spans="3:16" x14ac:dyDescent="0.25">
      <c r="D631" s="1" t="s">
        <v>103</v>
      </c>
      <c r="N631" s="4"/>
    </row>
    <row r="632" spans="3:16" x14ac:dyDescent="0.25">
      <c r="D632" s="1" t="s">
        <v>534</v>
      </c>
      <c r="N632" s="4"/>
    </row>
    <row r="633" spans="3:16" x14ac:dyDescent="0.25">
      <c r="C633" s="1" t="s">
        <v>556</v>
      </c>
      <c r="D633" s="1" t="s">
        <v>533</v>
      </c>
      <c r="E633" s="3" t="s">
        <v>228</v>
      </c>
      <c r="F633" s="3" t="s">
        <v>561</v>
      </c>
      <c r="G633" s="4">
        <v>45424</v>
      </c>
      <c r="H633" s="4">
        <v>44424</v>
      </c>
      <c r="I633" s="4">
        <v>57193</v>
      </c>
      <c r="J633" s="33">
        <f t="shared" ref="J633" si="119">SUM(H633+1000)</f>
        <v>45424</v>
      </c>
      <c r="N633" s="4">
        <f>SUM(G633+2000)</f>
        <v>47424</v>
      </c>
      <c r="O633" s="34">
        <f>G633*104%</f>
        <v>47240.959999999999</v>
      </c>
      <c r="P633" s="4">
        <v>52649</v>
      </c>
    </row>
    <row r="634" spans="3:16" x14ac:dyDescent="0.25">
      <c r="D634" s="1" t="s">
        <v>103</v>
      </c>
      <c r="N634" s="4"/>
    </row>
    <row r="635" spans="3:16" x14ac:dyDescent="0.25">
      <c r="D635" s="1" t="s">
        <v>531</v>
      </c>
      <c r="N635" s="4"/>
    </row>
    <row r="636" spans="3:16" x14ac:dyDescent="0.25">
      <c r="N636" s="4"/>
    </row>
    <row r="637" spans="3:16" x14ac:dyDescent="0.25">
      <c r="D637" s="32" t="s">
        <v>73</v>
      </c>
      <c r="G637" s="43">
        <f>SUM(G626:G633)</f>
        <v>184600</v>
      </c>
      <c r="H637" s="43">
        <v>180600</v>
      </c>
      <c r="I637" s="43">
        <v>216498</v>
      </c>
      <c r="N637" s="43">
        <f>SUM(N626:N634)</f>
        <v>192600</v>
      </c>
      <c r="O637" s="44">
        <f>G637*102%</f>
        <v>188292</v>
      </c>
      <c r="P637" s="43">
        <f>SUM(P626:P633)</f>
        <v>214775</v>
      </c>
    </row>
    <row r="638" spans="3:16" x14ac:dyDescent="0.25">
      <c r="C638" s="32"/>
      <c r="N638" s="4"/>
      <c r="O638" s="44">
        <f>SUM(O637-G637)</f>
        <v>3692</v>
      </c>
      <c r="P638" s="43"/>
    </row>
    <row r="639" spans="3:16" x14ac:dyDescent="0.25">
      <c r="C639" s="32" t="s">
        <v>562</v>
      </c>
      <c r="D639" s="32"/>
      <c r="N639" s="4"/>
    </row>
    <row r="640" spans="3:16" x14ac:dyDescent="0.25">
      <c r="D640" s="32"/>
      <c r="N640" s="4"/>
    </row>
    <row r="641" spans="3:16" x14ac:dyDescent="0.25">
      <c r="C641" s="1" t="s">
        <v>563</v>
      </c>
      <c r="D641" s="1" t="s">
        <v>564</v>
      </c>
      <c r="E641" s="3">
        <v>101</v>
      </c>
      <c r="F641" s="3" t="s">
        <v>565</v>
      </c>
      <c r="G641" s="4">
        <v>29236</v>
      </c>
      <c r="K641" s="2" t="s">
        <v>566</v>
      </c>
      <c r="N641" s="4">
        <f t="shared" ref="N641:N648" si="120">SUM(G641+2000)</f>
        <v>31236</v>
      </c>
      <c r="O641" s="34">
        <f t="shared" ref="O641:O648" si="121">G641*104%</f>
        <v>30405.440000000002</v>
      </c>
      <c r="P641" s="4">
        <v>34739</v>
      </c>
    </row>
    <row r="642" spans="3:16" x14ac:dyDescent="0.25">
      <c r="D642" s="1" t="s">
        <v>103</v>
      </c>
      <c r="N642" s="4"/>
      <c r="O642" s="34"/>
      <c r="P642" s="4"/>
    </row>
    <row r="643" spans="3:16" x14ac:dyDescent="0.25">
      <c r="C643" s="1" t="s">
        <v>563</v>
      </c>
      <c r="D643" s="1" t="s">
        <v>567</v>
      </c>
      <c r="E643" s="3">
        <v>102</v>
      </c>
      <c r="F643" s="3" t="s">
        <v>568</v>
      </c>
      <c r="G643" s="4">
        <v>35145</v>
      </c>
      <c r="N643" s="4">
        <f t="shared" si="120"/>
        <v>37145</v>
      </c>
      <c r="O643" s="34">
        <f t="shared" si="121"/>
        <v>36550.800000000003</v>
      </c>
      <c r="P643" s="4">
        <v>39254</v>
      </c>
    </row>
    <row r="644" spans="3:16" x14ac:dyDescent="0.25">
      <c r="C644" s="1" t="s">
        <v>563</v>
      </c>
      <c r="D644" s="36" t="s">
        <v>567</v>
      </c>
      <c r="E644" s="72">
        <v>102</v>
      </c>
      <c r="F644" s="37" t="s">
        <v>569</v>
      </c>
      <c r="G644" s="4">
        <v>31751</v>
      </c>
      <c r="N644" s="4">
        <f t="shared" si="120"/>
        <v>33751</v>
      </c>
      <c r="O644" s="34">
        <f t="shared" si="121"/>
        <v>33021.040000000001</v>
      </c>
      <c r="P644" s="4">
        <v>35656</v>
      </c>
    </row>
    <row r="645" spans="3:16" x14ac:dyDescent="0.25">
      <c r="C645" s="1" t="s">
        <v>563</v>
      </c>
      <c r="D645" s="36" t="s">
        <v>567</v>
      </c>
      <c r="E645" s="72">
        <v>102</v>
      </c>
      <c r="F645" s="37" t="s">
        <v>570</v>
      </c>
      <c r="G645" s="4">
        <v>28300</v>
      </c>
      <c r="N645" s="4">
        <f t="shared" si="120"/>
        <v>30300</v>
      </c>
      <c r="O645" s="34">
        <f t="shared" si="121"/>
        <v>29432</v>
      </c>
      <c r="P645" s="4">
        <v>31998</v>
      </c>
    </row>
    <row r="646" spans="3:16" x14ac:dyDescent="0.25">
      <c r="C646" s="1" t="s">
        <v>563</v>
      </c>
      <c r="D646" s="36" t="s">
        <v>571</v>
      </c>
      <c r="E646" s="72">
        <v>103</v>
      </c>
      <c r="F646" s="37" t="s">
        <v>572</v>
      </c>
      <c r="G646" s="4">
        <v>35300</v>
      </c>
      <c r="N646" s="4">
        <f t="shared" si="120"/>
        <v>37300</v>
      </c>
      <c r="O646" s="34">
        <f t="shared" si="121"/>
        <v>36712</v>
      </c>
      <c r="P646" s="4">
        <v>39418</v>
      </c>
    </row>
    <row r="647" spans="3:16" x14ac:dyDescent="0.25">
      <c r="C647" s="1" t="s">
        <v>563</v>
      </c>
      <c r="D647" s="36" t="s">
        <v>567</v>
      </c>
      <c r="E647" s="72">
        <v>102</v>
      </c>
      <c r="F647" s="37" t="s">
        <v>573</v>
      </c>
      <c r="G647" s="4">
        <v>29800</v>
      </c>
      <c r="N647" s="4">
        <f t="shared" si="120"/>
        <v>31800</v>
      </c>
      <c r="O647" s="34">
        <f t="shared" si="121"/>
        <v>30992</v>
      </c>
      <c r="P647" s="4">
        <v>33588</v>
      </c>
    </row>
    <row r="648" spans="3:16" x14ac:dyDescent="0.25">
      <c r="C648" s="1" t="s">
        <v>563</v>
      </c>
      <c r="D648" s="36" t="s">
        <v>58</v>
      </c>
      <c r="E648" s="72">
        <v>108</v>
      </c>
      <c r="F648" s="37" t="s">
        <v>574</v>
      </c>
      <c r="G648" s="4">
        <v>45424</v>
      </c>
      <c r="N648" s="4">
        <f t="shared" si="120"/>
        <v>47424</v>
      </c>
      <c r="O648" s="34">
        <f t="shared" si="121"/>
        <v>47240.959999999999</v>
      </c>
      <c r="P648" s="4">
        <v>52649</v>
      </c>
    </row>
    <row r="649" spans="3:16" x14ac:dyDescent="0.25">
      <c r="D649" s="36" t="s">
        <v>575</v>
      </c>
      <c r="E649" s="72"/>
      <c r="F649" s="37"/>
      <c r="N649" s="4"/>
    </row>
    <row r="650" spans="3:16" x14ac:dyDescent="0.25">
      <c r="D650" s="1" t="s">
        <v>531</v>
      </c>
      <c r="E650" s="72"/>
      <c r="F650" s="37"/>
      <c r="N650" s="4"/>
    </row>
    <row r="651" spans="3:16" x14ac:dyDescent="0.25">
      <c r="C651" s="1" t="s">
        <v>563</v>
      </c>
      <c r="D651" s="36" t="s">
        <v>58</v>
      </c>
      <c r="E651" s="72">
        <v>108</v>
      </c>
      <c r="F651" s="37" t="s">
        <v>576</v>
      </c>
      <c r="G651" s="4">
        <v>45424</v>
      </c>
      <c r="N651" s="4">
        <f>SUM(G651+2000)</f>
        <v>47424</v>
      </c>
      <c r="O651" s="34">
        <f>G651*104%</f>
        <v>47240.959999999999</v>
      </c>
      <c r="P651" s="4">
        <v>52649</v>
      </c>
    </row>
    <row r="652" spans="3:16" x14ac:dyDescent="0.25">
      <c r="D652" s="36" t="s">
        <v>575</v>
      </c>
      <c r="E652" s="72"/>
      <c r="F652" s="37"/>
      <c r="N652" s="4"/>
    </row>
    <row r="653" spans="3:16" x14ac:dyDescent="0.25">
      <c r="D653" s="1" t="s">
        <v>531</v>
      </c>
      <c r="E653" s="72"/>
      <c r="F653" s="37"/>
      <c r="N653" s="4"/>
    </row>
    <row r="654" spans="3:16" x14ac:dyDescent="0.25">
      <c r="C654" s="1" t="s">
        <v>563</v>
      </c>
      <c r="D654" s="36" t="s">
        <v>577</v>
      </c>
      <c r="E654" s="72">
        <v>106</v>
      </c>
      <c r="F654" s="37" t="s">
        <v>578</v>
      </c>
      <c r="G654" s="4">
        <v>40088</v>
      </c>
      <c r="N654" s="4">
        <f>SUM(G654+2000)</f>
        <v>42088</v>
      </c>
      <c r="O654" s="34">
        <f>G654*104%</f>
        <v>41691.520000000004</v>
      </c>
      <c r="P654" s="4">
        <v>44494</v>
      </c>
    </row>
    <row r="655" spans="3:16" x14ac:dyDescent="0.25">
      <c r="C655" s="1" t="s">
        <v>563</v>
      </c>
      <c r="D655" s="36" t="s">
        <v>577</v>
      </c>
      <c r="E655" s="72">
        <v>106</v>
      </c>
      <c r="F655" s="37" t="s">
        <v>579</v>
      </c>
      <c r="G655" s="4">
        <v>45073</v>
      </c>
      <c r="N655" s="4">
        <f>SUM(G655+2000)</f>
        <v>47073</v>
      </c>
      <c r="O655" s="34">
        <f>G655*104%</f>
        <v>46875.92</v>
      </c>
      <c r="P655" s="4">
        <v>49777</v>
      </c>
    </row>
    <row r="656" spans="3:16" x14ac:dyDescent="0.25">
      <c r="C656" s="1" t="s">
        <v>563</v>
      </c>
      <c r="D656" s="36" t="s">
        <v>580</v>
      </c>
      <c r="E656" s="72">
        <v>106</v>
      </c>
      <c r="F656" s="37" t="s">
        <v>581</v>
      </c>
      <c r="G656" s="4">
        <v>41624</v>
      </c>
      <c r="K656" s="73" t="s">
        <v>582</v>
      </c>
      <c r="N656" s="4">
        <f>SUM(G656+2000)</f>
        <v>43624</v>
      </c>
      <c r="O656" s="34">
        <f>G656*104%</f>
        <v>43288.959999999999</v>
      </c>
      <c r="P656" s="4">
        <v>48621</v>
      </c>
    </row>
    <row r="657" spans="3:16" x14ac:dyDescent="0.25">
      <c r="D657" s="36" t="s">
        <v>531</v>
      </c>
      <c r="E657" s="72"/>
      <c r="F657" s="37"/>
      <c r="K657" s="73"/>
      <c r="N657" s="4"/>
      <c r="O657" s="34"/>
      <c r="P657" s="4"/>
    </row>
    <row r="658" spans="3:16" x14ac:dyDescent="0.25">
      <c r="C658" s="1" t="s">
        <v>563</v>
      </c>
      <c r="D658" s="36" t="s">
        <v>583</v>
      </c>
      <c r="E658" s="74">
        <v>106</v>
      </c>
      <c r="F658" s="3" t="s">
        <v>584</v>
      </c>
      <c r="G658" s="4">
        <v>40067</v>
      </c>
      <c r="N658" s="4">
        <f>SUM(G658+2000)</f>
        <v>42067</v>
      </c>
      <c r="O658" s="34">
        <f>G658*104%</f>
        <v>41669.68</v>
      </c>
      <c r="P658" s="4">
        <v>46971</v>
      </c>
    </row>
    <row r="659" spans="3:16" x14ac:dyDescent="0.25">
      <c r="D659" s="40" t="s">
        <v>585</v>
      </c>
      <c r="E659" s="74"/>
      <c r="N659" s="4"/>
    </row>
    <row r="660" spans="3:16" x14ac:dyDescent="0.25">
      <c r="D660" s="36" t="s">
        <v>531</v>
      </c>
      <c r="E660" s="74"/>
      <c r="N660" s="4"/>
    </row>
    <row r="661" spans="3:16" x14ac:dyDescent="0.25">
      <c r="C661" s="1" t="s">
        <v>563</v>
      </c>
      <c r="D661" s="36" t="s">
        <v>580</v>
      </c>
      <c r="E661" s="74">
        <v>106</v>
      </c>
      <c r="F661" s="3" t="s">
        <v>586</v>
      </c>
      <c r="G661" s="4">
        <v>40067</v>
      </c>
      <c r="N661" s="4">
        <f>SUM(G661+2000)</f>
        <v>42067</v>
      </c>
      <c r="O661" s="34">
        <f>G661*104%</f>
        <v>41669.68</v>
      </c>
      <c r="P661" s="4">
        <v>46971</v>
      </c>
    </row>
    <row r="662" spans="3:16" x14ac:dyDescent="0.25">
      <c r="D662" s="36" t="s">
        <v>531</v>
      </c>
      <c r="E662" s="74"/>
      <c r="N662" s="4"/>
      <c r="O662" s="34"/>
      <c r="P662" s="4"/>
    </row>
    <row r="663" spans="3:16" x14ac:dyDescent="0.25">
      <c r="C663" s="1" t="s">
        <v>563</v>
      </c>
      <c r="D663" s="36" t="s">
        <v>580</v>
      </c>
      <c r="E663" s="74">
        <v>106</v>
      </c>
      <c r="F663" s="3" t="s">
        <v>587</v>
      </c>
      <c r="G663" s="4">
        <v>38344</v>
      </c>
      <c r="N663" s="4">
        <f>SUM(G663+2000)</f>
        <v>40344</v>
      </c>
      <c r="O663" s="34">
        <f>G663*104%</f>
        <v>39877.760000000002</v>
      </c>
      <c r="P663" s="4">
        <v>45145</v>
      </c>
    </row>
    <row r="664" spans="3:16" x14ac:dyDescent="0.25">
      <c r="D664" s="36" t="s">
        <v>543</v>
      </c>
      <c r="E664" s="74"/>
      <c r="N664" s="4"/>
      <c r="O664" s="34"/>
      <c r="P664" s="4"/>
    </row>
    <row r="665" spans="3:16" x14ac:dyDescent="0.25">
      <c r="C665" s="1" t="s">
        <v>563</v>
      </c>
      <c r="D665" s="1" t="s">
        <v>580</v>
      </c>
      <c r="E665" s="3">
        <v>106</v>
      </c>
      <c r="F665" s="3" t="s">
        <v>588</v>
      </c>
      <c r="G665" s="4">
        <v>39635</v>
      </c>
      <c r="N665" s="4">
        <f>SUM(G665+2000)</f>
        <v>41635</v>
      </c>
      <c r="O665" s="34">
        <f>G665*104%</f>
        <v>41220.400000000001</v>
      </c>
      <c r="P665" s="4">
        <v>46513</v>
      </c>
    </row>
    <row r="666" spans="3:16" x14ac:dyDescent="0.25">
      <c r="D666" s="36" t="s">
        <v>543</v>
      </c>
      <c r="N666" s="4"/>
      <c r="O666" s="34"/>
      <c r="P666" s="4"/>
    </row>
    <row r="667" spans="3:16" x14ac:dyDescent="0.25">
      <c r="C667" s="1" t="s">
        <v>563</v>
      </c>
      <c r="D667" s="36" t="s">
        <v>580</v>
      </c>
      <c r="E667" s="72">
        <v>106</v>
      </c>
      <c r="F667" s="37" t="s">
        <v>589</v>
      </c>
      <c r="G667" s="4">
        <v>37230</v>
      </c>
      <c r="K667" s="2">
        <v>10764</v>
      </c>
      <c r="N667" s="4">
        <f>SUM(G667+2000)</f>
        <v>39230</v>
      </c>
      <c r="O667" s="34">
        <f>G667*104%</f>
        <v>38719.200000000004</v>
      </c>
      <c r="P667" s="4">
        <v>43964</v>
      </c>
    </row>
    <row r="668" spans="3:16" x14ac:dyDescent="0.25">
      <c r="D668" s="36" t="s">
        <v>543</v>
      </c>
      <c r="E668" s="72"/>
      <c r="F668" s="37"/>
      <c r="N668" s="4"/>
      <c r="O668" s="34"/>
      <c r="P668" s="4"/>
    </row>
    <row r="669" spans="3:16" x14ac:dyDescent="0.25">
      <c r="C669" s="1" t="s">
        <v>563</v>
      </c>
      <c r="D669" s="36" t="s">
        <v>580</v>
      </c>
      <c r="E669" s="72">
        <v>106</v>
      </c>
      <c r="F669" s="37" t="s">
        <v>590</v>
      </c>
      <c r="G669" s="4">
        <v>37230</v>
      </c>
      <c r="K669" s="2">
        <v>30972</v>
      </c>
      <c r="N669" s="4">
        <f>SUM(G669+2000)</f>
        <v>39230</v>
      </c>
      <c r="O669" s="34">
        <f>G669*104%</f>
        <v>38719.200000000004</v>
      </c>
      <c r="P669" s="4">
        <v>43964</v>
      </c>
    </row>
    <row r="670" spans="3:16" x14ac:dyDescent="0.25">
      <c r="D670" s="36" t="s">
        <v>543</v>
      </c>
      <c r="E670" s="72"/>
      <c r="F670" s="37"/>
      <c r="N670" s="4"/>
      <c r="O670" s="34"/>
      <c r="P670" s="4"/>
    </row>
    <row r="671" spans="3:16" x14ac:dyDescent="0.25">
      <c r="C671" s="1" t="s">
        <v>563</v>
      </c>
      <c r="D671" s="75" t="s">
        <v>580</v>
      </c>
      <c r="E671" s="76">
        <v>106</v>
      </c>
      <c r="F671" s="77" t="s">
        <v>591</v>
      </c>
      <c r="G671" s="4">
        <v>39635</v>
      </c>
      <c r="K671" s="2">
        <v>30972</v>
      </c>
      <c r="N671" s="4">
        <f>SUM(G671+2000)</f>
        <v>41635</v>
      </c>
      <c r="O671" s="34">
        <f>G671*104%</f>
        <v>41220.400000000001</v>
      </c>
      <c r="P671" s="4">
        <v>46513</v>
      </c>
    </row>
    <row r="672" spans="3:16" x14ac:dyDescent="0.25">
      <c r="D672" s="36" t="s">
        <v>543</v>
      </c>
      <c r="E672" s="76"/>
      <c r="F672" s="77"/>
      <c r="N672" s="4"/>
      <c r="O672" s="34"/>
      <c r="P672" s="4"/>
    </row>
    <row r="673" spans="3:16" x14ac:dyDescent="0.25">
      <c r="C673" s="1" t="s">
        <v>563</v>
      </c>
      <c r="D673" s="36" t="s">
        <v>580</v>
      </c>
      <c r="E673" s="76">
        <v>106</v>
      </c>
      <c r="F673" s="77" t="s">
        <v>592</v>
      </c>
      <c r="G673" s="4">
        <v>36902</v>
      </c>
      <c r="K673" s="2">
        <v>30972</v>
      </c>
      <c r="N673" s="4">
        <f>SUM(G673+2000)</f>
        <v>38902</v>
      </c>
      <c r="O673" s="34">
        <f>G673*104%</f>
        <v>38378.080000000002</v>
      </c>
      <c r="P673" s="4">
        <v>43616</v>
      </c>
    </row>
    <row r="674" spans="3:16" x14ac:dyDescent="0.25">
      <c r="D674" s="36" t="s">
        <v>531</v>
      </c>
      <c r="E674" s="76"/>
      <c r="F674" s="77"/>
      <c r="N674" s="4"/>
      <c r="O674" s="34"/>
      <c r="P674" s="4"/>
    </row>
    <row r="675" spans="3:16" x14ac:dyDescent="0.25">
      <c r="C675" s="1" t="s">
        <v>563</v>
      </c>
      <c r="D675" s="1" t="s">
        <v>580</v>
      </c>
      <c r="E675" s="3">
        <v>106</v>
      </c>
      <c r="F675" s="3" t="s">
        <v>593</v>
      </c>
      <c r="G675" s="4">
        <v>39635</v>
      </c>
      <c r="K675" s="2">
        <v>6576</v>
      </c>
      <c r="N675" s="4">
        <f>SUM(G675+2000)</f>
        <v>41635</v>
      </c>
      <c r="O675" s="34">
        <f>G675*104%</f>
        <v>41220.400000000001</v>
      </c>
      <c r="P675" s="4">
        <v>46513</v>
      </c>
    </row>
    <row r="676" spans="3:16" x14ac:dyDescent="0.25">
      <c r="D676" s="36" t="s">
        <v>534</v>
      </c>
      <c r="N676" s="4"/>
      <c r="O676" s="34"/>
      <c r="P676" s="4"/>
    </row>
    <row r="677" spans="3:16" x14ac:dyDescent="0.25">
      <c r="C677" s="1" t="s">
        <v>563</v>
      </c>
      <c r="D677" s="1" t="s">
        <v>580</v>
      </c>
      <c r="E677" s="3">
        <v>106</v>
      </c>
      <c r="F677" s="3" t="s">
        <v>594</v>
      </c>
      <c r="G677" s="4">
        <v>36902</v>
      </c>
      <c r="N677" s="4">
        <f>SUM(G677+2000)</f>
        <v>38902</v>
      </c>
      <c r="O677" s="34">
        <f>G677*104%</f>
        <v>38378.080000000002</v>
      </c>
      <c r="P677" s="4">
        <v>43616</v>
      </c>
    </row>
    <row r="678" spans="3:16" x14ac:dyDescent="0.25">
      <c r="D678" s="36" t="s">
        <v>534</v>
      </c>
      <c r="N678" s="4"/>
      <c r="O678" s="34"/>
      <c r="P678" s="4"/>
    </row>
    <row r="679" spans="3:16" x14ac:dyDescent="0.25">
      <c r="C679" s="1" t="s">
        <v>563</v>
      </c>
      <c r="D679" s="1" t="s">
        <v>580</v>
      </c>
      <c r="E679" s="3">
        <v>106</v>
      </c>
      <c r="F679" s="3" t="s">
        <v>595</v>
      </c>
      <c r="G679" s="4">
        <v>36902</v>
      </c>
      <c r="N679" s="4">
        <f>SUM(G679+2000)</f>
        <v>38902</v>
      </c>
      <c r="O679" s="34">
        <f>G679*104%</f>
        <v>38378.080000000002</v>
      </c>
      <c r="P679" s="4">
        <v>43616</v>
      </c>
    </row>
    <row r="680" spans="3:16" x14ac:dyDescent="0.25">
      <c r="D680" s="36" t="s">
        <v>534</v>
      </c>
      <c r="N680" s="4"/>
      <c r="O680" s="34"/>
      <c r="P680" s="4"/>
    </row>
    <row r="681" spans="3:16" x14ac:dyDescent="0.25">
      <c r="C681" s="1" t="s">
        <v>563</v>
      </c>
      <c r="D681" s="1" t="s">
        <v>580</v>
      </c>
      <c r="E681" s="3">
        <v>106</v>
      </c>
      <c r="F681" s="3" t="s">
        <v>596</v>
      </c>
      <c r="G681" s="4">
        <v>36902</v>
      </c>
      <c r="N681" s="4">
        <f>SUM(G681+2000)</f>
        <v>38902</v>
      </c>
      <c r="O681" s="34">
        <f>G681*104%</f>
        <v>38378.080000000002</v>
      </c>
      <c r="P681" s="4">
        <v>43616</v>
      </c>
    </row>
    <row r="682" spans="3:16" x14ac:dyDescent="0.25">
      <c r="D682" s="36" t="s">
        <v>534</v>
      </c>
      <c r="N682" s="4"/>
      <c r="O682" s="34"/>
      <c r="P682" s="4"/>
    </row>
    <row r="683" spans="3:16" x14ac:dyDescent="0.25">
      <c r="C683" s="1" t="s">
        <v>563</v>
      </c>
      <c r="D683" s="40" t="s">
        <v>580</v>
      </c>
      <c r="E683" s="78">
        <v>106</v>
      </c>
      <c r="F683" s="41" t="s">
        <v>597</v>
      </c>
      <c r="G683" s="4">
        <v>36785</v>
      </c>
      <c r="N683" s="4">
        <f t="shared" ref="N683:N692" si="122">SUM(G683+2000)</f>
        <v>38785</v>
      </c>
      <c r="O683" s="34">
        <f t="shared" ref="O683:O692" si="123">G683*104%</f>
        <v>38256.400000000001</v>
      </c>
      <c r="P683" s="4">
        <v>43492</v>
      </c>
    </row>
    <row r="684" spans="3:16" x14ac:dyDescent="0.25">
      <c r="C684" s="1" t="s">
        <v>563</v>
      </c>
      <c r="D684" s="40" t="s">
        <v>580</v>
      </c>
      <c r="E684" s="78">
        <v>106</v>
      </c>
      <c r="F684" s="41" t="s">
        <v>598</v>
      </c>
      <c r="G684" s="4">
        <v>31947</v>
      </c>
      <c r="N684" s="4">
        <f t="shared" si="122"/>
        <v>33947</v>
      </c>
      <c r="O684" s="34">
        <f t="shared" si="123"/>
        <v>33224.880000000005</v>
      </c>
      <c r="P684" s="4">
        <v>38364</v>
      </c>
    </row>
    <row r="685" spans="3:16" x14ac:dyDescent="0.25">
      <c r="C685" s="1" t="s">
        <v>563</v>
      </c>
      <c r="D685" s="40" t="s">
        <v>580</v>
      </c>
      <c r="E685" s="78">
        <v>106</v>
      </c>
      <c r="F685" s="41" t="s">
        <v>599</v>
      </c>
      <c r="G685" s="4">
        <v>30972</v>
      </c>
      <c r="N685" s="4">
        <f t="shared" si="122"/>
        <v>32972</v>
      </c>
      <c r="O685" s="34">
        <f t="shared" si="123"/>
        <v>32210.880000000001</v>
      </c>
      <c r="P685" s="4">
        <v>37330</v>
      </c>
    </row>
    <row r="686" spans="3:16" x14ac:dyDescent="0.25">
      <c r="C686" s="1" t="s">
        <v>563</v>
      </c>
      <c r="D686" s="40" t="s">
        <v>580</v>
      </c>
      <c r="E686" s="78">
        <v>106</v>
      </c>
      <c r="F686" s="41" t="s">
        <v>600</v>
      </c>
      <c r="G686" s="4">
        <v>30972</v>
      </c>
      <c r="N686" s="4">
        <f t="shared" si="122"/>
        <v>32972</v>
      </c>
      <c r="O686" s="34">
        <f t="shared" si="123"/>
        <v>32210.880000000001</v>
      </c>
      <c r="P686" s="4">
        <v>37330</v>
      </c>
    </row>
    <row r="687" spans="3:16" x14ac:dyDescent="0.25">
      <c r="C687" s="1" t="s">
        <v>563</v>
      </c>
      <c r="D687" s="1" t="s">
        <v>580</v>
      </c>
      <c r="E687" s="3">
        <v>106</v>
      </c>
      <c r="F687" s="3" t="s">
        <v>601</v>
      </c>
      <c r="G687" s="4">
        <v>30972</v>
      </c>
      <c r="N687" s="4">
        <f t="shared" si="122"/>
        <v>32972</v>
      </c>
      <c r="O687" s="34">
        <f t="shared" si="123"/>
        <v>32210.880000000001</v>
      </c>
      <c r="P687" s="4">
        <v>37330</v>
      </c>
    </row>
    <row r="688" spans="3:16" x14ac:dyDescent="0.25">
      <c r="C688" s="1" t="s">
        <v>563</v>
      </c>
      <c r="D688" s="1" t="s">
        <v>580</v>
      </c>
      <c r="E688" s="3">
        <v>106</v>
      </c>
      <c r="F688" s="3" t="s">
        <v>602</v>
      </c>
      <c r="G688" s="4">
        <v>30972</v>
      </c>
      <c r="N688" s="4">
        <f t="shared" si="122"/>
        <v>32972</v>
      </c>
      <c r="O688" s="34">
        <f t="shared" si="123"/>
        <v>32210.880000000001</v>
      </c>
      <c r="P688" s="4">
        <v>37330</v>
      </c>
    </row>
    <row r="689" spans="3:16" x14ac:dyDescent="0.25">
      <c r="C689" s="1" t="s">
        <v>563</v>
      </c>
      <c r="D689" s="36" t="s">
        <v>580</v>
      </c>
      <c r="E689" s="72">
        <v>106</v>
      </c>
      <c r="F689" s="37" t="s">
        <v>603</v>
      </c>
      <c r="G689" s="4">
        <v>30972</v>
      </c>
      <c r="N689" s="4">
        <f t="shared" si="122"/>
        <v>32972</v>
      </c>
      <c r="O689" s="34">
        <f t="shared" si="123"/>
        <v>32210.880000000001</v>
      </c>
      <c r="P689" s="4">
        <v>37330</v>
      </c>
    </row>
    <row r="690" spans="3:16" x14ac:dyDescent="0.25">
      <c r="C690" s="40" t="s">
        <v>563</v>
      </c>
      <c r="D690" s="36" t="s">
        <v>604</v>
      </c>
      <c r="E690" s="72">
        <v>106</v>
      </c>
      <c r="F690" s="37" t="s">
        <v>605</v>
      </c>
      <c r="G690" s="42">
        <v>30972</v>
      </c>
      <c r="H690" s="42"/>
      <c r="I690" s="42"/>
      <c r="J690" s="40"/>
      <c r="K690" s="47"/>
      <c r="L690" s="40"/>
      <c r="M690" s="40"/>
      <c r="N690" s="42">
        <f t="shared" si="122"/>
        <v>32972</v>
      </c>
      <c r="O690" s="34">
        <f t="shared" si="123"/>
        <v>32210.880000000001</v>
      </c>
      <c r="P690" s="4">
        <f t="shared" ref="P690:P691" si="124">SUM(O690+4500)</f>
        <v>36710.880000000005</v>
      </c>
    </row>
    <row r="691" spans="3:16" x14ac:dyDescent="0.25">
      <c r="C691" s="40" t="s">
        <v>563</v>
      </c>
      <c r="D691" s="36" t="s">
        <v>606</v>
      </c>
      <c r="E691" s="72">
        <v>106</v>
      </c>
      <c r="F691" s="37" t="s">
        <v>607</v>
      </c>
      <c r="G691" s="42">
        <v>30972</v>
      </c>
      <c r="H691" s="42"/>
      <c r="I691" s="42"/>
      <c r="J691" s="40"/>
      <c r="K691" s="47"/>
      <c r="L691" s="40"/>
      <c r="M691" s="40"/>
      <c r="N691" s="42">
        <f t="shared" si="122"/>
        <v>32972</v>
      </c>
      <c r="O691" s="34">
        <f t="shared" si="123"/>
        <v>32210.880000000001</v>
      </c>
      <c r="P691" s="4">
        <f t="shared" si="124"/>
        <v>36710.880000000005</v>
      </c>
    </row>
    <row r="692" spans="3:16" x14ac:dyDescent="0.25">
      <c r="C692" s="1" t="s">
        <v>563</v>
      </c>
      <c r="D692" s="36" t="s">
        <v>608</v>
      </c>
      <c r="E692" s="72">
        <v>108</v>
      </c>
      <c r="F692" s="37" t="s">
        <v>609</v>
      </c>
      <c r="G692" s="4">
        <v>45424</v>
      </c>
      <c r="N692" s="4">
        <f t="shared" si="122"/>
        <v>47424</v>
      </c>
      <c r="O692" s="34">
        <f t="shared" si="123"/>
        <v>47240.959999999999</v>
      </c>
      <c r="P692" s="4">
        <v>52649</v>
      </c>
    </row>
    <row r="693" spans="3:16" x14ac:dyDescent="0.25">
      <c r="C693" s="40"/>
      <c r="D693" s="36" t="s">
        <v>610</v>
      </c>
      <c r="E693" s="72"/>
      <c r="F693" s="37"/>
      <c r="N693" s="4"/>
    </row>
    <row r="694" spans="3:16" x14ac:dyDescent="0.25">
      <c r="C694" s="40"/>
      <c r="D694" s="36" t="s">
        <v>611</v>
      </c>
      <c r="E694" s="72"/>
      <c r="F694" s="37"/>
      <c r="N694" s="4"/>
    </row>
    <row r="695" spans="3:16" x14ac:dyDescent="0.25">
      <c r="C695" s="1" t="s">
        <v>563</v>
      </c>
      <c r="D695" s="40" t="s">
        <v>608</v>
      </c>
      <c r="E695" s="78">
        <v>108</v>
      </c>
      <c r="F695" s="41" t="s">
        <v>612</v>
      </c>
      <c r="G695" s="4">
        <v>45424</v>
      </c>
      <c r="K695" s="2" t="s">
        <v>613</v>
      </c>
      <c r="N695" s="4">
        <f>SUM(G695+2000)</f>
        <v>47424</v>
      </c>
      <c r="O695" s="34">
        <f>G695*104%</f>
        <v>47240.959999999999</v>
      </c>
      <c r="P695" s="4">
        <v>52649</v>
      </c>
    </row>
    <row r="696" spans="3:16" x14ac:dyDescent="0.25">
      <c r="C696" s="40"/>
      <c r="D696" s="1" t="s">
        <v>610</v>
      </c>
      <c r="N696" s="4"/>
    </row>
    <row r="697" spans="3:16" x14ac:dyDescent="0.25">
      <c r="C697" s="40"/>
      <c r="D697" s="1" t="s">
        <v>611</v>
      </c>
      <c r="N697" s="4"/>
    </row>
    <row r="698" spans="3:16" x14ac:dyDescent="0.25">
      <c r="C698" s="1" t="s">
        <v>563</v>
      </c>
      <c r="D698" s="36" t="s">
        <v>608</v>
      </c>
      <c r="E698" s="72">
        <v>108</v>
      </c>
      <c r="F698" s="37" t="s">
        <v>614</v>
      </c>
      <c r="G698" s="4">
        <v>45424</v>
      </c>
      <c r="N698" s="4">
        <f>SUM(G698+2000)</f>
        <v>47424</v>
      </c>
      <c r="O698" s="33">
        <f>G698*104%</f>
        <v>47240.959999999999</v>
      </c>
      <c r="P698" s="4">
        <v>52649</v>
      </c>
    </row>
    <row r="699" spans="3:16" x14ac:dyDescent="0.25">
      <c r="D699" s="1" t="s">
        <v>610</v>
      </c>
      <c r="E699" s="74"/>
      <c r="N699" s="4"/>
    </row>
    <row r="700" spans="3:16" x14ac:dyDescent="0.25">
      <c r="D700" s="1" t="s">
        <v>611</v>
      </c>
      <c r="E700" s="74"/>
      <c r="N700" s="4"/>
    </row>
    <row r="701" spans="3:16" x14ac:dyDescent="0.25">
      <c r="C701" s="1" t="s">
        <v>563</v>
      </c>
      <c r="D701" s="36" t="s">
        <v>608</v>
      </c>
      <c r="E701" s="72">
        <v>108</v>
      </c>
      <c r="F701" s="37" t="s">
        <v>615</v>
      </c>
      <c r="G701" s="4">
        <v>45424</v>
      </c>
      <c r="N701" s="4">
        <f>SUM(G701+2000)</f>
        <v>47424</v>
      </c>
      <c r="O701" s="33">
        <f>G701*104%</f>
        <v>47240.959999999999</v>
      </c>
      <c r="P701" s="4">
        <v>52649</v>
      </c>
    </row>
    <row r="702" spans="3:16" x14ac:dyDescent="0.25">
      <c r="C702" s="40"/>
      <c r="D702" s="40" t="s">
        <v>619</v>
      </c>
      <c r="E702" s="78"/>
      <c r="F702" s="41"/>
      <c r="N702" s="4"/>
    </row>
    <row r="703" spans="3:16" x14ac:dyDescent="0.25">
      <c r="C703" s="40"/>
      <c r="D703" s="40" t="s">
        <v>611</v>
      </c>
      <c r="E703" s="78"/>
      <c r="F703" s="41"/>
      <c r="N703" s="4"/>
    </row>
    <row r="704" spans="3:16" x14ac:dyDescent="0.25">
      <c r="C704" s="40" t="s">
        <v>563</v>
      </c>
      <c r="D704" s="36" t="s">
        <v>608</v>
      </c>
      <c r="E704" s="72">
        <v>108</v>
      </c>
      <c r="F704" s="37" t="s">
        <v>616</v>
      </c>
      <c r="G704" s="4">
        <v>45424</v>
      </c>
      <c r="N704" s="4">
        <f>SUM(G704+2000)</f>
        <v>47424</v>
      </c>
      <c r="O704" s="33">
        <f>G704*104%</f>
        <v>47240.959999999999</v>
      </c>
      <c r="P704" s="4">
        <v>52649</v>
      </c>
    </row>
    <row r="705" spans="3:16" x14ac:dyDescent="0.25">
      <c r="C705" s="40"/>
      <c r="D705" s="36" t="s">
        <v>639</v>
      </c>
      <c r="E705" s="72"/>
      <c r="F705" s="37"/>
      <c r="N705" s="4"/>
    </row>
    <row r="706" spans="3:16" x14ac:dyDescent="0.25">
      <c r="C706" s="40"/>
      <c r="D706" s="36" t="s">
        <v>617</v>
      </c>
      <c r="E706" s="72"/>
      <c r="F706" s="37"/>
      <c r="N706" s="4"/>
    </row>
    <row r="707" spans="3:16" x14ac:dyDescent="0.25">
      <c r="C707" s="1" t="s">
        <v>563</v>
      </c>
      <c r="D707" s="40" t="s">
        <v>608</v>
      </c>
      <c r="E707" s="78">
        <v>108</v>
      </c>
      <c r="F707" s="41" t="s">
        <v>618</v>
      </c>
      <c r="G707" s="4">
        <v>45424</v>
      </c>
      <c r="N707" s="4">
        <f>SUM(G707+2000)</f>
        <v>47424</v>
      </c>
      <c r="O707" s="33">
        <f>G707*104%</f>
        <v>47240.959999999999</v>
      </c>
      <c r="P707" s="4">
        <v>52649</v>
      </c>
    </row>
    <row r="708" spans="3:16" x14ac:dyDescent="0.25">
      <c r="C708" s="40"/>
      <c r="D708" s="40" t="s">
        <v>619</v>
      </c>
      <c r="E708" s="78"/>
      <c r="F708" s="41"/>
      <c r="N708" s="4"/>
    </row>
    <row r="709" spans="3:16" x14ac:dyDescent="0.25">
      <c r="C709" s="40"/>
      <c r="D709" s="40" t="s">
        <v>611</v>
      </c>
      <c r="E709" s="78"/>
      <c r="F709" s="41"/>
      <c r="N709" s="4"/>
    </row>
    <row r="710" spans="3:16" x14ac:dyDescent="0.25">
      <c r="C710" s="1" t="s">
        <v>563</v>
      </c>
      <c r="D710" s="40" t="s">
        <v>608</v>
      </c>
      <c r="E710" s="78">
        <v>108</v>
      </c>
      <c r="F710" s="41" t="s">
        <v>620</v>
      </c>
      <c r="G710" s="4">
        <v>45424</v>
      </c>
      <c r="N710" s="4">
        <f>SUM(G710+2000)</f>
        <v>47424</v>
      </c>
      <c r="O710" s="33">
        <f>G710*104%</f>
        <v>47240.959999999999</v>
      </c>
      <c r="P710" s="4">
        <v>52649</v>
      </c>
    </row>
    <row r="711" spans="3:16" x14ac:dyDescent="0.25">
      <c r="D711" s="1" t="s">
        <v>619</v>
      </c>
      <c r="E711" s="74"/>
      <c r="N711" s="4"/>
    </row>
    <row r="712" spans="3:16" x14ac:dyDescent="0.25">
      <c r="D712" s="1" t="s">
        <v>611</v>
      </c>
      <c r="E712" s="74"/>
      <c r="N712" s="4"/>
    </row>
    <row r="713" spans="3:16" x14ac:dyDescent="0.25">
      <c r="C713" s="1" t="s">
        <v>563</v>
      </c>
      <c r="D713" s="1" t="s">
        <v>608</v>
      </c>
      <c r="E713" s="74">
        <v>108</v>
      </c>
      <c r="F713" s="3" t="s">
        <v>621</v>
      </c>
      <c r="G713" s="4">
        <v>38824</v>
      </c>
      <c r="N713" s="4">
        <f>SUM(G713+2000)</f>
        <v>40824</v>
      </c>
      <c r="O713" s="33">
        <f>G713*104%</f>
        <v>40376.959999999999</v>
      </c>
      <c r="P713" s="4">
        <v>45653</v>
      </c>
    </row>
    <row r="714" spans="3:16" x14ac:dyDescent="0.25">
      <c r="D714" s="36" t="s">
        <v>611</v>
      </c>
      <c r="E714" s="74"/>
      <c r="N714" s="4"/>
    </row>
    <row r="715" spans="3:16" x14ac:dyDescent="0.25">
      <c r="C715" s="1" t="s">
        <v>563</v>
      </c>
      <c r="D715" s="1" t="s">
        <v>608</v>
      </c>
      <c r="E715" s="74">
        <v>108</v>
      </c>
      <c r="F715" s="3" t="s">
        <v>622</v>
      </c>
      <c r="G715" s="4">
        <v>38800</v>
      </c>
      <c r="N715" s="4">
        <f>SUM(G715+2000)</f>
        <v>40800</v>
      </c>
      <c r="O715" s="33">
        <f>G715*104%</f>
        <v>40352</v>
      </c>
      <c r="P715" s="4">
        <v>45628</v>
      </c>
    </row>
    <row r="716" spans="3:16" x14ac:dyDescent="0.25">
      <c r="D716" s="36" t="s">
        <v>639</v>
      </c>
      <c r="E716" s="74"/>
      <c r="N716" s="4"/>
      <c r="O716" s="33"/>
      <c r="P716" s="4"/>
    </row>
    <row r="717" spans="3:16" x14ac:dyDescent="0.25">
      <c r="D717" s="1" t="s">
        <v>611</v>
      </c>
      <c r="E717" s="74"/>
      <c r="N717" s="4"/>
    </row>
    <row r="718" spans="3:16" x14ac:dyDescent="0.25">
      <c r="C718" s="1" t="s">
        <v>563</v>
      </c>
      <c r="D718" s="36" t="s">
        <v>608</v>
      </c>
      <c r="E718" s="72">
        <v>108</v>
      </c>
      <c r="F718" s="37" t="s">
        <v>623</v>
      </c>
      <c r="G718" s="4">
        <v>38800</v>
      </c>
      <c r="N718" s="4">
        <f>SUM(G718+2000)</f>
        <v>40800</v>
      </c>
      <c r="O718" s="33">
        <f>G718*104%</f>
        <v>40352</v>
      </c>
      <c r="P718" s="4">
        <v>45628</v>
      </c>
    </row>
    <row r="719" spans="3:16" x14ac:dyDescent="0.25">
      <c r="D719" s="36" t="s">
        <v>611</v>
      </c>
      <c r="E719" s="72"/>
      <c r="F719" s="37"/>
      <c r="N719" s="4"/>
    </row>
    <row r="720" spans="3:16" x14ac:dyDescent="0.25">
      <c r="D720" s="1" t="s">
        <v>624</v>
      </c>
      <c r="E720" s="72"/>
      <c r="F720" s="37"/>
      <c r="N720" s="4"/>
    </row>
    <row r="721" spans="3:16" x14ac:dyDescent="0.25">
      <c r="C721" s="1" t="s">
        <v>563</v>
      </c>
      <c r="D721" s="36" t="s">
        <v>608</v>
      </c>
      <c r="E721" s="72">
        <v>108</v>
      </c>
      <c r="F721" s="37" t="s">
        <v>625</v>
      </c>
      <c r="G721" s="4">
        <v>38800</v>
      </c>
      <c r="N721" s="4">
        <f>SUM(G721+2000)</f>
        <v>40800</v>
      </c>
      <c r="O721" s="33">
        <f>G721*104%</f>
        <v>40352</v>
      </c>
      <c r="P721" s="4">
        <v>45628</v>
      </c>
    </row>
    <row r="722" spans="3:16" x14ac:dyDescent="0.25">
      <c r="D722" s="40" t="s">
        <v>610</v>
      </c>
      <c r="E722" s="72"/>
      <c r="F722" s="37"/>
      <c r="N722" s="4"/>
    </row>
    <row r="723" spans="3:16" x14ac:dyDescent="0.25">
      <c r="D723" s="1" t="s">
        <v>611</v>
      </c>
      <c r="E723" s="74"/>
      <c r="N723" s="4"/>
    </row>
    <row r="724" spans="3:16" x14ac:dyDescent="0.25">
      <c r="C724" s="1" t="s">
        <v>563</v>
      </c>
      <c r="D724" s="1" t="s">
        <v>626</v>
      </c>
      <c r="E724" s="74">
        <v>108</v>
      </c>
      <c r="F724" s="3" t="s">
        <v>627</v>
      </c>
      <c r="G724" s="4">
        <v>48797</v>
      </c>
      <c r="K724" s="2" t="s">
        <v>628</v>
      </c>
      <c r="N724" s="4">
        <f>SUM(G724+2000)</f>
        <v>50797</v>
      </c>
      <c r="O724" s="33">
        <f>G724*104%</f>
        <v>50748.880000000005</v>
      </c>
      <c r="P724" s="4">
        <v>56225</v>
      </c>
    </row>
    <row r="725" spans="3:16" x14ac:dyDescent="0.25">
      <c r="D725" s="1" t="s">
        <v>610</v>
      </c>
      <c r="E725" s="74"/>
      <c r="N725" s="4"/>
    </row>
    <row r="726" spans="3:16" x14ac:dyDescent="0.25">
      <c r="D726" s="1" t="s">
        <v>611</v>
      </c>
      <c r="E726" s="74"/>
      <c r="N726" s="4"/>
    </row>
    <row r="727" spans="3:16" x14ac:dyDescent="0.25">
      <c r="C727" s="1" t="s">
        <v>563</v>
      </c>
      <c r="D727" s="36" t="s">
        <v>626</v>
      </c>
      <c r="E727" s="72">
        <v>108</v>
      </c>
      <c r="F727" s="37" t="s">
        <v>629</v>
      </c>
      <c r="G727" s="4">
        <v>47763</v>
      </c>
      <c r="N727" s="4">
        <f>SUM(G727+2000)</f>
        <v>49763</v>
      </c>
      <c r="O727" s="33">
        <f>G727*104%</f>
        <v>49673.520000000004</v>
      </c>
      <c r="P727" s="4">
        <v>55129</v>
      </c>
    </row>
    <row r="728" spans="3:16" x14ac:dyDescent="0.25">
      <c r="D728" s="36" t="s">
        <v>142</v>
      </c>
      <c r="E728" s="72"/>
      <c r="F728" s="37"/>
      <c r="N728" s="4"/>
      <c r="O728" s="33"/>
      <c r="P728" s="4"/>
    </row>
    <row r="729" spans="3:16" x14ac:dyDescent="0.25">
      <c r="D729" s="36" t="s">
        <v>639</v>
      </c>
      <c r="E729" s="72"/>
      <c r="F729" s="37"/>
      <c r="N729" s="4"/>
    </row>
    <row r="730" spans="3:16" x14ac:dyDescent="0.25">
      <c r="D730" s="36" t="s">
        <v>611</v>
      </c>
      <c r="E730" s="72"/>
      <c r="F730" s="37"/>
      <c r="N730" s="4"/>
    </row>
    <row r="731" spans="3:16" x14ac:dyDescent="0.25">
      <c r="C731" s="1" t="s">
        <v>563</v>
      </c>
      <c r="D731" s="1" t="s">
        <v>626</v>
      </c>
      <c r="E731" s="74">
        <v>108</v>
      </c>
      <c r="F731" s="41" t="s">
        <v>630</v>
      </c>
      <c r="G731" s="4">
        <v>45424</v>
      </c>
      <c r="N731" s="4">
        <f>SUM(G731+2000)</f>
        <v>47424</v>
      </c>
      <c r="O731" s="33">
        <f>G731*104%</f>
        <v>47240.959999999999</v>
      </c>
      <c r="P731" s="4">
        <v>52649</v>
      </c>
    </row>
    <row r="732" spans="3:16" x14ac:dyDescent="0.25">
      <c r="D732" s="1" t="s">
        <v>611</v>
      </c>
      <c r="E732" s="74"/>
      <c r="N732" s="4"/>
    </row>
    <row r="733" spans="3:16" x14ac:dyDescent="0.25">
      <c r="C733" s="1" t="s">
        <v>563</v>
      </c>
      <c r="D733" s="1" t="s">
        <v>626</v>
      </c>
      <c r="E733" s="74">
        <v>108</v>
      </c>
      <c r="F733" s="3" t="s">
        <v>631</v>
      </c>
      <c r="G733" s="4">
        <v>45424</v>
      </c>
      <c r="N733" s="4">
        <f>SUM(G733+2000)</f>
        <v>47424</v>
      </c>
      <c r="O733" s="33">
        <f>G733*104%</f>
        <v>47240.959999999999</v>
      </c>
      <c r="P733" s="4">
        <v>52649</v>
      </c>
    </row>
    <row r="734" spans="3:16" x14ac:dyDescent="0.25">
      <c r="D734" s="1" t="s">
        <v>611</v>
      </c>
      <c r="E734" s="74"/>
      <c r="N734" s="4"/>
    </row>
    <row r="735" spans="3:16" x14ac:dyDescent="0.25">
      <c r="C735" s="1" t="s">
        <v>563</v>
      </c>
      <c r="D735" s="36" t="s">
        <v>626</v>
      </c>
      <c r="E735" s="74">
        <v>108</v>
      </c>
      <c r="F735" s="41" t="s">
        <v>632</v>
      </c>
      <c r="G735" s="4">
        <v>47800</v>
      </c>
      <c r="N735" s="4">
        <f>SUM(G735+2000)</f>
        <v>49800</v>
      </c>
      <c r="O735" s="33">
        <f>G735*104%</f>
        <v>49712</v>
      </c>
      <c r="P735" s="4">
        <v>55168</v>
      </c>
    </row>
    <row r="736" spans="3:16" x14ac:dyDescent="0.25">
      <c r="D736" s="40" t="s">
        <v>611</v>
      </c>
      <c r="E736" s="74"/>
      <c r="N736" s="4"/>
    </row>
    <row r="737" spans="3:16" x14ac:dyDescent="0.25">
      <c r="D737" s="1" t="s">
        <v>633</v>
      </c>
      <c r="E737" s="74"/>
      <c r="N737" s="4"/>
    </row>
    <row r="738" spans="3:16" x14ac:dyDescent="0.25">
      <c r="C738" s="1" t="s">
        <v>563</v>
      </c>
      <c r="D738" s="1" t="s">
        <v>626</v>
      </c>
      <c r="E738" s="3">
        <v>108</v>
      </c>
      <c r="F738" s="41" t="s">
        <v>634</v>
      </c>
      <c r="G738" s="4">
        <v>47763</v>
      </c>
      <c r="N738" s="4">
        <f>SUM(G738+2000)</f>
        <v>49763</v>
      </c>
      <c r="O738" s="33">
        <f>G738*104%</f>
        <v>49673.520000000004</v>
      </c>
      <c r="P738" s="4">
        <v>55129</v>
      </c>
    </row>
    <row r="739" spans="3:16" x14ac:dyDescent="0.25">
      <c r="D739" s="1" t="s">
        <v>611</v>
      </c>
      <c r="E739" s="74"/>
      <c r="N739" s="4"/>
    </row>
    <row r="740" spans="3:16" x14ac:dyDescent="0.25">
      <c r="C740" s="1" t="s">
        <v>563</v>
      </c>
      <c r="D740" s="1" t="s">
        <v>626</v>
      </c>
      <c r="E740" s="3">
        <v>108</v>
      </c>
      <c r="F740" s="3" t="s">
        <v>636</v>
      </c>
      <c r="G740" s="4">
        <v>48797</v>
      </c>
      <c r="N740" s="4">
        <f>SUM(G740+2000)</f>
        <v>50797</v>
      </c>
      <c r="O740" s="33">
        <f>G740*104%</f>
        <v>50748.880000000005</v>
      </c>
      <c r="P740" s="4">
        <v>56225</v>
      </c>
    </row>
    <row r="741" spans="3:16" x14ac:dyDescent="0.25">
      <c r="D741" s="36" t="s">
        <v>619</v>
      </c>
      <c r="E741" s="72"/>
      <c r="F741" s="37"/>
      <c r="N741" s="4"/>
    </row>
    <row r="742" spans="3:16" x14ac:dyDescent="0.25">
      <c r="D742" s="36" t="s">
        <v>611</v>
      </c>
      <c r="E742" s="72"/>
      <c r="F742" s="37"/>
      <c r="N742" s="4"/>
    </row>
    <row r="743" spans="3:16" x14ac:dyDescent="0.25">
      <c r="C743" s="1" t="s">
        <v>563</v>
      </c>
      <c r="D743" s="1" t="s">
        <v>626</v>
      </c>
      <c r="E743" s="74">
        <v>108</v>
      </c>
      <c r="F743" s="3" t="s">
        <v>637</v>
      </c>
      <c r="G743" s="4">
        <v>47763</v>
      </c>
      <c r="N743" s="4">
        <f>SUM(G743+2000)</f>
        <v>49763</v>
      </c>
      <c r="O743" s="33">
        <f>G743*104%</f>
        <v>49673.520000000004</v>
      </c>
      <c r="P743" s="4">
        <v>55129</v>
      </c>
    </row>
    <row r="744" spans="3:16" x14ac:dyDescent="0.25">
      <c r="D744" s="1" t="s">
        <v>611</v>
      </c>
      <c r="N744" s="4"/>
    </row>
    <row r="745" spans="3:16" x14ac:dyDescent="0.25">
      <c r="C745" s="1" t="s">
        <v>563</v>
      </c>
      <c r="D745" s="1" t="s">
        <v>626</v>
      </c>
      <c r="E745" s="74">
        <v>108</v>
      </c>
      <c r="F745" s="3" t="s">
        <v>638</v>
      </c>
      <c r="G745" s="4">
        <v>47616</v>
      </c>
      <c r="N745" s="4">
        <f>SUM(G745+2000)</f>
        <v>49616</v>
      </c>
      <c r="O745" s="33">
        <f>G745*104%</f>
        <v>49520.639999999999</v>
      </c>
      <c r="P745" s="4">
        <v>54973</v>
      </c>
    </row>
    <row r="746" spans="3:16" x14ac:dyDescent="0.25">
      <c r="D746" s="1" t="s">
        <v>611</v>
      </c>
      <c r="E746" s="74"/>
      <c r="N746" s="4"/>
    </row>
    <row r="747" spans="3:16" x14ac:dyDescent="0.25">
      <c r="C747" s="1" t="s">
        <v>563</v>
      </c>
      <c r="D747" s="1" t="s">
        <v>626</v>
      </c>
      <c r="E747" s="74">
        <v>108</v>
      </c>
      <c r="F747" s="3" t="s">
        <v>640</v>
      </c>
      <c r="G747" s="4">
        <v>47763</v>
      </c>
      <c r="N747" s="4">
        <f>SUM(G747+2000)</f>
        <v>49763</v>
      </c>
      <c r="O747" s="33">
        <f>G747*104%</f>
        <v>49673.520000000004</v>
      </c>
      <c r="P747" s="4">
        <v>55129</v>
      </c>
    </row>
    <row r="748" spans="3:16" x14ac:dyDescent="0.25">
      <c r="D748" s="1" t="s">
        <v>619</v>
      </c>
      <c r="E748" s="74"/>
      <c r="N748" s="4"/>
    </row>
    <row r="749" spans="3:16" x14ac:dyDescent="0.25">
      <c r="D749" s="1" t="s">
        <v>611</v>
      </c>
      <c r="E749" s="74"/>
      <c r="N749" s="4"/>
    </row>
    <row r="750" spans="3:16" x14ac:dyDescent="0.25">
      <c r="C750" s="1" t="s">
        <v>563</v>
      </c>
      <c r="D750" s="40" t="s">
        <v>626</v>
      </c>
      <c r="E750" s="78">
        <v>108</v>
      </c>
      <c r="F750" s="41" t="s">
        <v>641</v>
      </c>
      <c r="G750" s="4">
        <v>47763</v>
      </c>
      <c r="N750" s="4">
        <f>SUM(G750+2000)</f>
        <v>49763</v>
      </c>
      <c r="O750" s="33">
        <f>G750*104%</f>
        <v>49673.520000000004</v>
      </c>
      <c r="P750" s="4">
        <v>55129</v>
      </c>
    </row>
    <row r="751" spans="3:16" x14ac:dyDescent="0.25">
      <c r="C751" s="40"/>
      <c r="D751" s="40" t="s">
        <v>639</v>
      </c>
      <c r="E751" s="78"/>
      <c r="F751" s="41"/>
      <c r="N751" s="4"/>
    </row>
    <row r="752" spans="3:16" x14ac:dyDescent="0.25">
      <c r="C752" s="40"/>
      <c r="D752" s="40" t="s">
        <v>611</v>
      </c>
      <c r="E752" s="78"/>
      <c r="F752" s="41"/>
      <c r="N752" s="4"/>
    </row>
    <row r="753" spans="3:16" x14ac:dyDescent="0.25">
      <c r="C753" s="1" t="s">
        <v>563</v>
      </c>
      <c r="D753" s="1" t="s">
        <v>642</v>
      </c>
      <c r="E753" s="74">
        <v>108</v>
      </c>
      <c r="F753" s="3" t="s">
        <v>643</v>
      </c>
      <c r="G753" s="4">
        <v>45424</v>
      </c>
      <c r="K753" s="73" t="s">
        <v>644</v>
      </c>
      <c r="N753" s="4">
        <f>SUM(G753+2000)</f>
        <v>47424</v>
      </c>
      <c r="O753" s="33">
        <f>G753*104%</f>
        <v>47240.959999999999</v>
      </c>
      <c r="P753" s="4">
        <v>52649</v>
      </c>
    </row>
    <row r="754" spans="3:16" x14ac:dyDescent="0.25">
      <c r="D754" s="1" t="s">
        <v>619</v>
      </c>
      <c r="E754" s="74"/>
      <c r="N754" s="4"/>
    </row>
    <row r="755" spans="3:16" x14ac:dyDescent="0.25">
      <c r="D755" s="1" t="s">
        <v>611</v>
      </c>
      <c r="E755" s="74"/>
      <c r="N755" s="4"/>
    </row>
    <row r="756" spans="3:16" x14ac:dyDescent="0.25">
      <c r="C756" s="1" t="s">
        <v>563</v>
      </c>
      <c r="D756" s="1" t="s">
        <v>626</v>
      </c>
      <c r="E756" s="74">
        <v>108</v>
      </c>
      <c r="F756" s="3" t="s">
        <v>645</v>
      </c>
      <c r="G756" s="4">
        <v>41000</v>
      </c>
      <c r="K756" s="73" t="s">
        <v>646</v>
      </c>
      <c r="N756" s="4">
        <f>SUM(G756+2000)</f>
        <v>43000</v>
      </c>
      <c r="O756" s="33">
        <f>G756*104%</f>
        <v>42640</v>
      </c>
      <c r="P756" s="4">
        <v>47960</v>
      </c>
    </row>
    <row r="757" spans="3:16" x14ac:dyDescent="0.25">
      <c r="D757" s="1" t="s">
        <v>611</v>
      </c>
      <c r="E757" s="74"/>
      <c r="K757" s="2" t="s">
        <v>648</v>
      </c>
      <c r="N757" s="4"/>
    </row>
    <row r="758" spans="3:16" x14ac:dyDescent="0.25">
      <c r="C758" s="1" t="s">
        <v>563</v>
      </c>
      <c r="D758" s="1" t="s">
        <v>626</v>
      </c>
      <c r="E758" s="74">
        <v>108</v>
      </c>
      <c r="F758" s="3" t="s">
        <v>649</v>
      </c>
      <c r="G758" s="4">
        <v>47763</v>
      </c>
      <c r="N758" s="4">
        <f>SUM(G758+2000)</f>
        <v>49763</v>
      </c>
      <c r="O758" s="33">
        <f>G758*104%</f>
        <v>49673.520000000004</v>
      </c>
      <c r="P758" s="4">
        <v>55129</v>
      </c>
    </row>
    <row r="759" spans="3:16" x14ac:dyDescent="0.25">
      <c r="D759" s="36" t="s">
        <v>103</v>
      </c>
      <c r="E759" s="74"/>
      <c r="N759" s="4"/>
    </row>
    <row r="760" spans="3:16" x14ac:dyDescent="0.25">
      <c r="D760" s="1" t="s">
        <v>610</v>
      </c>
      <c r="E760" s="74"/>
      <c r="N760" s="4"/>
    </row>
    <row r="761" spans="3:16" x14ac:dyDescent="0.25">
      <c r="D761" s="1" t="s">
        <v>611</v>
      </c>
      <c r="E761" s="74"/>
      <c r="N761" s="4"/>
    </row>
    <row r="762" spans="3:16" x14ac:dyDescent="0.25">
      <c r="C762" s="1" t="s">
        <v>563</v>
      </c>
      <c r="D762" s="1" t="s">
        <v>626</v>
      </c>
      <c r="E762" s="74">
        <v>108</v>
      </c>
      <c r="F762" s="3" t="s">
        <v>650</v>
      </c>
      <c r="G762" s="4">
        <v>47763</v>
      </c>
      <c r="N762" s="4">
        <f>SUM(G762+2000)</f>
        <v>49763</v>
      </c>
      <c r="O762" s="33">
        <f>G762*104%</f>
        <v>49673.520000000004</v>
      </c>
      <c r="P762" s="4">
        <v>55129</v>
      </c>
    </row>
    <row r="763" spans="3:16" x14ac:dyDescent="0.25">
      <c r="D763" s="1" t="s">
        <v>611</v>
      </c>
      <c r="E763" s="74"/>
      <c r="N763" s="4"/>
    </row>
    <row r="764" spans="3:16" x14ac:dyDescent="0.25">
      <c r="C764" s="1" t="s">
        <v>563</v>
      </c>
      <c r="D764" s="1" t="s">
        <v>626</v>
      </c>
      <c r="E764" s="74">
        <v>108</v>
      </c>
      <c r="F764" s="3" t="s">
        <v>651</v>
      </c>
      <c r="G764" s="4">
        <v>47331</v>
      </c>
      <c r="N764" s="4">
        <f>SUM(G764+2000)</f>
        <v>49331</v>
      </c>
      <c r="O764" s="33">
        <f>G764*104%</f>
        <v>49224.240000000005</v>
      </c>
      <c r="P764" s="4">
        <v>54671</v>
      </c>
    </row>
    <row r="765" spans="3:16" x14ac:dyDescent="0.25">
      <c r="D765" s="1" t="s">
        <v>619</v>
      </c>
      <c r="E765" s="74"/>
      <c r="N765" s="4"/>
      <c r="O765" s="33"/>
      <c r="P765" s="4"/>
    </row>
    <row r="766" spans="3:16" x14ac:dyDescent="0.25">
      <c r="D766" s="1" t="s">
        <v>611</v>
      </c>
      <c r="E766" s="74"/>
      <c r="N766" s="4"/>
    </row>
    <row r="767" spans="3:16" x14ac:dyDescent="0.25">
      <c r="C767" s="1" t="s">
        <v>563</v>
      </c>
      <c r="D767" s="1" t="s">
        <v>626</v>
      </c>
      <c r="E767" s="74">
        <v>108</v>
      </c>
      <c r="F767" s="3" t="s">
        <v>652</v>
      </c>
      <c r="G767" s="4">
        <v>38824</v>
      </c>
      <c r="K767" s="2" t="s">
        <v>653</v>
      </c>
      <c r="N767" s="4">
        <f>SUM(G767+2000)</f>
        <v>40824</v>
      </c>
      <c r="O767" s="33">
        <f>G767*104%</f>
        <v>40376.959999999999</v>
      </c>
      <c r="P767" s="4">
        <v>45653</v>
      </c>
    </row>
    <row r="768" spans="3:16" x14ac:dyDescent="0.25">
      <c r="D768" s="1" t="s">
        <v>611</v>
      </c>
      <c r="E768" s="74"/>
      <c r="N768" s="4"/>
    </row>
    <row r="769" spans="3:16" x14ac:dyDescent="0.25">
      <c r="C769" s="1" t="s">
        <v>563</v>
      </c>
      <c r="D769" s="1" t="s">
        <v>626</v>
      </c>
      <c r="E769" s="74">
        <v>108</v>
      </c>
      <c r="F769" s="3" t="s">
        <v>654</v>
      </c>
      <c r="G769" s="4">
        <v>44117</v>
      </c>
      <c r="N769" s="4">
        <f>SUM(G769+2000)</f>
        <v>46117</v>
      </c>
      <c r="O769" s="33">
        <f>G769*104%</f>
        <v>45881.68</v>
      </c>
      <c r="P769" s="4">
        <v>51264</v>
      </c>
    </row>
    <row r="770" spans="3:16" x14ac:dyDescent="0.25">
      <c r="D770" s="1" t="s">
        <v>103</v>
      </c>
      <c r="E770" s="74"/>
      <c r="N770" s="4"/>
      <c r="O770" s="33"/>
      <c r="P770" s="4"/>
    </row>
    <row r="771" spans="3:16" x14ac:dyDescent="0.25">
      <c r="D771" s="40" t="s">
        <v>639</v>
      </c>
      <c r="E771" s="74"/>
      <c r="N771" s="4"/>
      <c r="O771" s="33"/>
      <c r="P771" s="4"/>
    </row>
    <row r="772" spans="3:16" x14ac:dyDescent="0.25">
      <c r="D772" s="1" t="s">
        <v>611</v>
      </c>
      <c r="E772" s="74"/>
      <c r="N772" s="4"/>
    </row>
    <row r="773" spans="3:16" x14ac:dyDescent="0.25">
      <c r="C773" s="1" t="s">
        <v>563</v>
      </c>
      <c r="D773" s="1" t="s">
        <v>626</v>
      </c>
      <c r="E773" s="74">
        <v>108</v>
      </c>
      <c r="F773" s="3" t="s">
        <v>655</v>
      </c>
      <c r="G773" s="4">
        <v>46174</v>
      </c>
      <c r="N773" s="4">
        <f>SUM(G773+2000)</f>
        <v>48174</v>
      </c>
      <c r="O773" s="33">
        <f>G773*104%</f>
        <v>48020.959999999999</v>
      </c>
      <c r="P773" s="4">
        <v>53444</v>
      </c>
    </row>
    <row r="774" spans="3:16" x14ac:dyDescent="0.25">
      <c r="D774" s="1" t="s">
        <v>610</v>
      </c>
      <c r="E774" s="74"/>
      <c r="N774" s="4"/>
    </row>
    <row r="775" spans="3:16" x14ac:dyDescent="0.25">
      <c r="D775" s="1" t="s">
        <v>611</v>
      </c>
      <c r="E775" s="74"/>
      <c r="N775" s="4"/>
    </row>
    <row r="776" spans="3:16" x14ac:dyDescent="0.25">
      <c r="C776" s="1" t="s">
        <v>563</v>
      </c>
      <c r="D776" s="1" t="s">
        <v>626</v>
      </c>
      <c r="E776" s="74">
        <v>108</v>
      </c>
      <c r="F776" s="3" t="s">
        <v>656</v>
      </c>
      <c r="G776" s="4">
        <v>43721</v>
      </c>
      <c r="N776" s="4">
        <f>SUM(G776+2000)</f>
        <v>45721</v>
      </c>
      <c r="O776" s="33">
        <f>G776*104%</f>
        <v>45469.840000000004</v>
      </c>
      <c r="P776" s="4">
        <v>50844</v>
      </c>
    </row>
    <row r="777" spans="3:16" x14ac:dyDescent="0.25">
      <c r="D777" s="1" t="s">
        <v>611</v>
      </c>
      <c r="E777" s="74"/>
      <c r="N777" s="4"/>
    </row>
    <row r="778" spans="3:16" x14ac:dyDescent="0.25">
      <c r="C778" s="1" t="s">
        <v>563</v>
      </c>
      <c r="D778" s="36" t="s">
        <v>626</v>
      </c>
      <c r="E778" s="72">
        <v>108</v>
      </c>
      <c r="F778" s="37" t="s">
        <v>657</v>
      </c>
      <c r="G778" s="4">
        <v>38800</v>
      </c>
      <c r="K778" s="2" t="s">
        <v>658</v>
      </c>
      <c r="N778" s="4">
        <f>SUM(G778+2000)</f>
        <v>40800</v>
      </c>
      <c r="O778" s="33">
        <f>G778*104%</f>
        <v>40352</v>
      </c>
      <c r="P778" s="4">
        <v>45628</v>
      </c>
    </row>
    <row r="779" spans="3:16" x14ac:dyDescent="0.25">
      <c r="D779" s="36" t="s">
        <v>611</v>
      </c>
      <c r="E779" s="72"/>
      <c r="F779" s="37"/>
      <c r="N779" s="4"/>
    </row>
    <row r="780" spans="3:16" x14ac:dyDescent="0.25">
      <c r="C780" s="1" t="s">
        <v>563</v>
      </c>
      <c r="D780" s="1" t="s">
        <v>626</v>
      </c>
      <c r="E780" s="74">
        <v>108</v>
      </c>
      <c r="F780" s="3" t="s">
        <v>659</v>
      </c>
      <c r="G780" s="4">
        <v>43721</v>
      </c>
      <c r="N780" s="4">
        <f>SUM(G780+2000)</f>
        <v>45721</v>
      </c>
      <c r="O780" s="33">
        <f>G780*104%</f>
        <v>45469.840000000004</v>
      </c>
      <c r="P780" s="4">
        <v>50844</v>
      </c>
    </row>
    <row r="781" spans="3:16" x14ac:dyDescent="0.25">
      <c r="D781" s="1" t="s">
        <v>142</v>
      </c>
      <c r="E781" s="74"/>
      <c r="N781" s="4"/>
      <c r="O781" s="33"/>
      <c r="P781" s="4"/>
    </row>
    <row r="782" spans="3:16" x14ac:dyDescent="0.25">
      <c r="D782" s="1" t="s">
        <v>611</v>
      </c>
      <c r="E782" s="74"/>
      <c r="N782" s="4"/>
    </row>
    <row r="783" spans="3:16" x14ac:dyDescent="0.25">
      <c r="C783" s="1" t="s">
        <v>563</v>
      </c>
      <c r="D783" s="1" t="s">
        <v>660</v>
      </c>
      <c r="E783" s="74">
        <v>108</v>
      </c>
      <c r="F783" s="41" t="s">
        <v>661</v>
      </c>
      <c r="G783" s="4">
        <v>43721</v>
      </c>
      <c r="N783" s="4">
        <f>SUM(G783+2000)</f>
        <v>45721</v>
      </c>
      <c r="O783" s="33">
        <f>G783*104%</f>
        <v>45469.840000000004</v>
      </c>
      <c r="P783" s="4">
        <v>50844</v>
      </c>
    </row>
    <row r="784" spans="3:16" x14ac:dyDescent="0.25">
      <c r="D784" s="36" t="s">
        <v>142</v>
      </c>
      <c r="E784" s="74"/>
      <c r="F784" s="41"/>
      <c r="N784" s="4"/>
    </row>
    <row r="785" spans="3:16" x14ac:dyDescent="0.25">
      <c r="D785" s="1" t="s">
        <v>611</v>
      </c>
      <c r="E785" s="74"/>
      <c r="N785" s="4"/>
    </row>
    <row r="786" spans="3:16" x14ac:dyDescent="0.25">
      <c r="C786" s="1" t="s">
        <v>563</v>
      </c>
      <c r="D786" s="1" t="s">
        <v>626</v>
      </c>
      <c r="E786" s="74">
        <v>108</v>
      </c>
      <c r="F786" s="3" t="s">
        <v>662</v>
      </c>
      <c r="G786" s="4">
        <v>38824</v>
      </c>
      <c r="K786" s="2" t="s">
        <v>653</v>
      </c>
      <c r="N786" s="4">
        <f>SUM(G786+2000)</f>
        <v>40824</v>
      </c>
      <c r="O786" s="33">
        <f>G786*104%</f>
        <v>40376.959999999999</v>
      </c>
      <c r="P786" s="4">
        <v>45653</v>
      </c>
    </row>
    <row r="787" spans="3:16" x14ac:dyDescent="0.25">
      <c r="D787" s="1" t="s">
        <v>611</v>
      </c>
      <c r="E787" s="74"/>
      <c r="N787" s="4"/>
    </row>
    <row r="788" spans="3:16" x14ac:dyDescent="0.25">
      <c r="C788" s="1" t="s">
        <v>563</v>
      </c>
      <c r="D788" s="1" t="s">
        <v>626</v>
      </c>
      <c r="E788" s="74">
        <v>108</v>
      </c>
      <c r="F788" s="3" t="s">
        <v>663</v>
      </c>
      <c r="G788" s="4">
        <v>43721</v>
      </c>
      <c r="N788" s="4">
        <f>SUM(G788+2000)</f>
        <v>45721</v>
      </c>
      <c r="O788" s="33">
        <f>G788*104%</f>
        <v>45469.840000000004</v>
      </c>
      <c r="P788" s="4">
        <v>50844</v>
      </c>
    </row>
    <row r="789" spans="3:16" x14ac:dyDescent="0.25">
      <c r="D789" s="1" t="s">
        <v>611</v>
      </c>
      <c r="E789" s="74"/>
      <c r="N789" s="4"/>
    </row>
    <row r="790" spans="3:16" x14ac:dyDescent="0.25">
      <c r="C790" s="1" t="s">
        <v>563</v>
      </c>
      <c r="D790" s="1" t="s">
        <v>626</v>
      </c>
      <c r="E790" s="74">
        <v>108</v>
      </c>
      <c r="F790" s="3" t="s">
        <v>664</v>
      </c>
      <c r="G790" s="4">
        <v>39171</v>
      </c>
      <c r="K790" s="2" t="s">
        <v>665</v>
      </c>
      <c r="N790" s="4">
        <f>SUM(G790+2000)</f>
        <v>41171</v>
      </c>
      <c r="O790" s="33">
        <f>G790*104%</f>
        <v>40737.840000000004</v>
      </c>
      <c r="P790" s="4">
        <v>46021</v>
      </c>
    </row>
    <row r="791" spans="3:16" x14ac:dyDescent="0.25">
      <c r="D791" s="40" t="s">
        <v>619</v>
      </c>
      <c r="E791" s="74"/>
      <c r="N791" s="4"/>
    </row>
    <row r="792" spans="3:16" x14ac:dyDescent="0.25">
      <c r="D792" s="1" t="s">
        <v>611</v>
      </c>
      <c r="E792" s="74"/>
      <c r="N792" s="4"/>
    </row>
    <row r="793" spans="3:16" x14ac:dyDescent="0.25">
      <c r="C793" s="1" t="s">
        <v>563</v>
      </c>
      <c r="D793" s="1" t="s">
        <v>626</v>
      </c>
      <c r="E793" s="74">
        <v>108</v>
      </c>
      <c r="F793" s="41" t="s">
        <v>666</v>
      </c>
      <c r="G793" s="42">
        <v>45301</v>
      </c>
      <c r="H793" s="42"/>
      <c r="I793" s="42"/>
      <c r="J793" s="40"/>
      <c r="K793" s="47"/>
      <c r="N793" s="4">
        <f>SUM(G793+2000)</f>
        <v>47301</v>
      </c>
      <c r="O793" s="33">
        <f>G793*104%</f>
        <v>47113.04</v>
      </c>
      <c r="P793" s="4">
        <v>52519</v>
      </c>
    </row>
    <row r="794" spans="3:16" x14ac:dyDescent="0.25">
      <c r="D794" s="40" t="s">
        <v>611</v>
      </c>
      <c r="E794" s="74"/>
      <c r="N794" s="4"/>
    </row>
    <row r="795" spans="3:16" x14ac:dyDescent="0.25">
      <c r="C795" s="1" t="s">
        <v>563</v>
      </c>
      <c r="D795" s="1" t="s">
        <v>626</v>
      </c>
      <c r="E795" s="74">
        <v>108</v>
      </c>
      <c r="F795" s="3" t="s">
        <v>667</v>
      </c>
      <c r="G795" s="4">
        <v>37371</v>
      </c>
      <c r="K795" s="2" t="s">
        <v>668</v>
      </c>
      <c r="N795" s="4">
        <f>SUM(G795+2000)</f>
        <v>39371</v>
      </c>
      <c r="O795" s="33">
        <f>G795*104%</f>
        <v>38865.840000000004</v>
      </c>
      <c r="P795" s="4">
        <v>44113</v>
      </c>
    </row>
    <row r="796" spans="3:16" x14ac:dyDescent="0.25">
      <c r="D796" s="40" t="s">
        <v>633</v>
      </c>
      <c r="E796" s="74"/>
      <c r="N796" s="4"/>
      <c r="O796" s="33"/>
      <c r="P796" s="4"/>
    </row>
    <row r="797" spans="3:16" x14ac:dyDescent="0.25">
      <c r="D797" s="40" t="s">
        <v>611</v>
      </c>
      <c r="E797" s="74"/>
      <c r="N797" s="4"/>
    </row>
    <row r="798" spans="3:16" x14ac:dyDescent="0.25">
      <c r="C798" s="1" t="s">
        <v>563</v>
      </c>
      <c r="D798" s="1" t="s">
        <v>626</v>
      </c>
      <c r="E798" s="74">
        <v>108</v>
      </c>
      <c r="F798" s="3" t="s">
        <v>669</v>
      </c>
      <c r="G798" s="4">
        <v>38823</v>
      </c>
      <c r="K798" s="2" t="s">
        <v>670</v>
      </c>
      <c r="N798" s="4">
        <f>SUM(G798+2000)</f>
        <v>40823</v>
      </c>
      <c r="O798" s="33">
        <f>G798*104%</f>
        <v>40375.919999999998</v>
      </c>
      <c r="P798" s="4">
        <v>45652</v>
      </c>
    </row>
    <row r="799" spans="3:16" x14ac:dyDescent="0.25">
      <c r="D799" s="1" t="s">
        <v>611</v>
      </c>
      <c r="E799" s="74"/>
      <c r="N799" s="4"/>
    </row>
    <row r="800" spans="3:16" x14ac:dyDescent="0.25">
      <c r="C800" s="1" t="s">
        <v>563</v>
      </c>
      <c r="D800" s="1" t="s">
        <v>626</v>
      </c>
      <c r="E800" s="74">
        <v>108</v>
      </c>
      <c r="F800" s="3" t="s">
        <v>671</v>
      </c>
      <c r="G800" s="4">
        <v>38800</v>
      </c>
      <c r="K800" s="2" t="s">
        <v>658</v>
      </c>
      <c r="N800" s="4">
        <f>SUM(G800+2000)</f>
        <v>40800</v>
      </c>
      <c r="O800" s="33">
        <f>G800*104%</f>
        <v>40352</v>
      </c>
      <c r="P800" s="4">
        <v>45628</v>
      </c>
    </row>
    <row r="801" spans="3:16" x14ac:dyDescent="0.25">
      <c r="D801" s="40" t="s">
        <v>635</v>
      </c>
      <c r="E801" s="74"/>
      <c r="N801" s="4"/>
      <c r="O801" s="33"/>
      <c r="P801" s="4"/>
    </row>
    <row r="802" spans="3:16" x14ac:dyDescent="0.25">
      <c r="D802" s="1" t="s">
        <v>611</v>
      </c>
      <c r="E802" s="74"/>
      <c r="N802" s="4"/>
    </row>
    <row r="803" spans="3:16" x14ac:dyDescent="0.25">
      <c r="C803" s="1" t="s">
        <v>563</v>
      </c>
      <c r="D803" s="1" t="s">
        <v>626</v>
      </c>
      <c r="E803" s="74">
        <v>108</v>
      </c>
      <c r="F803" s="3" t="s">
        <v>672</v>
      </c>
      <c r="G803" s="4">
        <v>38824</v>
      </c>
      <c r="K803" s="2" t="s">
        <v>653</v>
      </c>
      <c r="N803" s="4">
        <f>SUM(G803+2000)</f>
        <v>40824</v>
      </c>
      <c r="O803" s="33">
        <f>G803*104%</f>
        <v>40376.959999999999</v>
      </c>
      <c r="P803" s="4">
        <v>45653</v>
      </c>
    </row>
    <row r="804" spans="3:16" x14ac:dyDescent="0.25">
      <c r="D804" s="40" t="s">
        <v>633</v>
      </c>
      <c r="E804" s="74"/>
      <c r="N804" s="4"/>
      <c r="O804" s="33"/>
      <c r="P804" s="4"/>
    </row>
    <row r="805" spans="3:16" x14ac:dyDescent="0.25">
      <c r="D805" s="1" t="s">
        <v>611</v>
      </c>
      <c r="E805" s="74"/>
      <c r="N805" s="4"/>
    </row>
    <row r="806" spans="3:16" x14ac:dyDescent="0.25">
      <c r="C806" s="1" t="s">
        <v>563</v>
      </c>
      <c r="D806" s="1" t="s">
        <v>626</v>
      </c>
      <c r="E806" s="74">
        <v>108</v>
      </c>
      <c r="F806" s="3" t="s">
        <v>673</v>
      </c>
      <c r="G806" s="4">
        <v>47331</v>
      </c>
      <c r="N806" s="4">
        <f>SUM(G806+2000)</f>
        <v>49331</v>
      </c>
      <c r="O806" s="33">
        <f>G806*104%</f>
        <v>49224.240000000005</v>
      </c>
      <c r="P806" s="4">
        <v>54671</v>
      </c>
    </row>
    <row r="807" spans="3:16" x14ac:dyDescent="0.25">
      <c r="D807" s="40" t="s">
        <v>633</v>
      </c>
      <c r="E807" s="74"/>
      <c r="N807" s="4"/>
      <c r="O807" s="33"/>
      <c r="P807" s="4"/>
    </row>
    <row r="808" spans="3:16" x14ac:dyDescent="0.25">
      <c r="D808" s="1" t="s">
        <v>611</v>
      </c>
      <c r="E808" s="74"/>
      <c r="N808" s="4"/>
    </row>
    <row r="809" spans="3:16" x14ac:dyDescent="0.25">
      <c r="C809" s="1" t="s">
        <v>563</v>
      </c>
      <c r="D809" s="1" t="s">
        <v>626</v>
      </c>
      <c r="E809" s="74">
        <v>108</v>
      </c>
      <c r="F809" s="3" t="s">
        <v>674</v>
      </c>
      <c r="G809" s="4">
        <v>38824</v>
      </c>
      <c r="K809" s="2" t="s">
        <v>653</v>
      </c>
      <c r="N809" s="4">
        <f>SUM(G809+2000)</f>
        <v>40824</v>
      </c>
      <c r="O809" s="33">
        <f>G809*104%</f>
        <v>40376.959999999999</v>
      </c>
      <c r="P809" s="4">
        <v>45653</v>
      </c>
    </row>
    <row r="810" spans="3:16" x14ac:dyDescent="0.25">
      <c r="D810" s="40" t="s">
        <v>639</v>
      </c>
      <c r="E810" s="74"/>
      <c r="N810" s="4"/>
    </row>
    <row r="811" spans="3:16" x14ac:dyDescent="0.25">
      <c r="D811" s="40" t="s">
        <v>611</v>
      </c>
      <c r="E811" s="74"/>
      <c r="N811" s="4"/>
    </row>
    <row r="812" spans="3:16" x14ac:dyDescent="0.25">
      <c r="C812" s="1" t="s">
        <v>563</v>
      </c>
      <c r="D812" s="35" t="s">
        <v>626</v>
      </c>
      <c r="E812" s="50">
        <v>108</v>
      </c>
      <c r="F812" s="42" t="s">
        <v>675</v>
      </c>
      <c r="G812" s="4">
        <v>37000</v>
      </c>
      <c r="K812" s="2" t="s">
        <v>149</v>
      </c>
      <c r="N812" s="4">
        <f>SUM(G812+2000)</f>
        <v>39000</v>
      </c>
      <c r="O812" s="33">
        <f>G812*104%</f>
        <v>38480</v>
      </c>
      <c r="P812" s="4">
        <v>43720</v>
      </c>
    </row>
    <row r="813" spans="3:16" x14ac:dyDescent="0.25">
      <c r="C813" s="39"/>
      <c r="D813" s="35" t="s">
        <v>611</v>
      </c>
      <c r="E813" s="50"/>
      <c r="F813" s="42"/>
      <c r="N813" s="4"/>
    </row>
    <row r="814" spans="3:16" x14ac:dyDescent="0.25">
      <c r="C814" s="1" t="s">
        <v>563</v>
      </c>
      <c r="D814" s="35" t="s">
        <v>626</v>
      </c>
      <c r="E814" s="50">
        <v>108</v>
      </c>
      <c r="F814" s="42" t="s">
        <v>676</v>
      </c>
      <c r="G814" s="4">
        <v>37000</v>
      </c>
      <c r="K814" s="2" t="s">
        <v>149</v>
      </c>
      <c r="N814" s="4">
        <f>SUM(G814+2000)</f>
        <v>39000</v>
      </c>
      <c r="O814" s="33">
        <f>G814*104%</f>
        <v>38480</v>
      </c>
      <c r="P814" s="4">
        <v>43720</v>
      </c>
    </row>
    <row r="815" spans="3:16" x14ac:dyDescent="0.25">
      <c r="D815" s="35" t="s">
        <v>611</v>
      </c>
      <c r="E815" s="50"/>
      <c r="F815" s="42"/>
      <c r="N815" s="4"/>
      <c r="O815" s="33"/>
      <c r="P815" s="4"/>
    </row>
    <row r="816" spans="3:16" x14ac:dyDescent="0.25">
      <c r="C816" s="1" t="s">
        <v>563</v>
      </c>
      <c r="D816" s="1" t="s">
        <v>677</v>
      </c>
      <c r="E816" s="74">
        <v>109</v>
      </c>
      <c r="F816" s="3" t="s">
        <v>678</v>
      </c>
      <c r="G816" s="4">
        <v>50186</v>
      </c>
      <c r="K816" s="2" t="s">
        <v>679</v>
      </c>
      <c r="N816" s="4">
        <f>SUM(G816+2000)</f>
        <v>52186</v>
      </c>
      <c r="O816" s="33">
        <f>G816*104%</f>
        <v>52193.440000000002</v>
      </c>
      <c r="P816" s="4">
        <v>57697</v>
      </c>
    </row>
    <row r="817" spans="3:16" x14ac:dyDescent="0.25">
      <c r="D817" s="1" t="s">
        <v>680</v>
      </c>
      <c r="E817" s="74"/>
      <c r="N817" s="4"/>
    </row>
    <row r="818" spans="3:16" x14ac:dyDescent="0.25">
      <c r="D818" s="1" t="s">
        <v>624</v>
      </c>
      <c r="E818" s="74"/>
      <c r="N818" s="4"/>
    </row>
    <row r="819" spans="3:16" x14ac:dyDescent="0.25">
      <c r="D819" s="1" t="s">
        <v>611</v>
      </c>
      <c r="E819" s="74"/>
      <c r="N819" s="4"/>
    </row>
    <row r="820" spans="3:16" x14ac:dyDescent="0.25">
      <c r="C820" s="1" t="s">
        <v>563</v>
      </c>
      <c r="D820" s="1" t="s">
        <v>677</v>
      </c>
      <c r="E820" s="74">
        <v>109</v>
      </c>
      <c r="F820" s="3" t="s">
        <v>681</v>
      </c>
      <c r="G820" s="4">
        <v>50186</v>
      </c>
      <c r="K820" s="2" t="s">
        <v>679</v>
      </c>
      <c r="N820" s="4">
        <f>SUM(G820+2000)</f>
        <v>52186</v>
      </c>
      <c r="O820" s="33">
        <f>G820*104%</f>
        <v>52193.440000000002</v>
      </c>
      <c r="P820" s="4">
        <v>57697</v>
      </c>
    </row>
    <row r="821" spans="3:16" x14ac:dyDescent="0.25">
      <c r="D821" s="1" t="s">
        <v>680</v>
      </c>
      <c r="E821" s="74"/>
      <c r="N821" s="4"/>
    </row>
    <row r="822" spans="3:16" x14ac:dyDescent="0.25">
      <c r="D822" s="1" t="s">
        <v>633</v>
      </c>
      <c r="E822" s="74"/>
      <c r="N822" s="4"/>
    </row>
    <row r="823" spans="3:16" x14ac:dyDescent="0.25">
      <c r="D823" s="1" t="s">
        <v>611</v>
      </c>
      <c r="E823" s="74"/>
      <c r="N823" s="4"/>
    </row>
    <row r="824" spans="3:16" x14ac:dyDescent="0.25">
      <c r="C824" s="1" t="s">
        <v>563</v>
      </c>
      <c r="D824" s="1" t="s">
        <v>677</v>
      </c>
      <c r="E824" s="74">
        <v>109</v>
      </c>
      <c r="F824" s="3" t="s">
        <v>682</v>
      </c>
      <c r="G824" s="4">
        <v>50186</v>
      </c>
      <c r="K824" s="2" t="s">
        <v>679</v>
      </c>
      <c r="N824" s="4">
        <f>SUM(G824+2000)</f>
        <v>52186</v>
      </c>
      <c r="O824" s="33">
        <f>G824*104%</f>
        <v>52193.440000000002</v>
      </c>
      <c r="P824" s="4">
        <v>57697</v>
      </c>
    </row>
    <row r="825" spans="3:16" x14ac:dyDescent="0.25">
      <c r="D825" s="1" t="s">
        <v>680</v>
      </c>
      <c r="E825" s="74"/>
      <c r="N825" s="4"/>
    </row>
    <row r="826" spans="3:16" x14ac:dyDescent="0.25">
      <c r="D826" s="1" t="s">
        <v>633</v>
      </c>
      <c r="E826" s="74"/>
      <c r="N826" s="4"/>
    </row>
    <row r="827" spans="3:16" x14ac:dyDescent="0.25">
      <c r="D827" s="1" t="s">
        <v>611</v>
      </c>
      <c r="E827" s="74"/>
      <c r="N827" s="4"/>
    </row>
    <row r="828" spans="3:16" x14ac:dyDescent="0.25">
      <c r="C828" s="1" t="s">
        <v>563</v>
      </c>
      <c r="D828" s="1" t="s">
        <v>677</v>
      </c>
      <c r="E828" s="74">
        <v>109</v>
      </c>
      <c r="F828" s="3" t="s">
        <v>683</v>
      </c>
      <c r="G828" s="4">
        <v>47763</v>
      </c>
      <c r="N828" s="4">
        <f>SUM(G828+2000)</f>
        <v>49763</v>
      </c>
      <c r="O828" s="33">
        <f>G828*104%</f>
        <v>49673.520000000004</v>
      </c>
      <c r="P828" s="4">
        <v>55129</v>
      </c>
    </row>
    <row r="829" spans="3:16" x14ac:dyDescent="0.25">
      <c r="D829" s="1" t="s">
        <v>680</v>
      </c>
      <c r="E829" s="74"/>
      <c r="N829" s="4"/>
    </row>
    <row r="830" spans="3:16" x14ac:dyDescent="0.25">
      <c r="D830" s="1" t="s">
        <v>624</v>
      </c>
      <c r="E830" s="74"/>
      <c r="N830" s="4"/>
    </row>
    <row r="831" spans="3:16" x14ac:dyDescent="0.25">
      <c r="D831" s="1" t="s">
        <v>611</v>
      </c>
      <c r="E831" s="74"/>
      <c r="N831" s="4"/>
    </row>
    <row r="832" spans="3:16" x14ac:dyDescent="0.25">
      <c r="C832" s="1" t="s">
        <v>563</v>
      </c>
      <c r="D832" s="1" t="s">
        <v>684</v>
      </c>
      <c r="E832" s="74">
        <v>109</v>
      </c>
      <c r="F832" s="3" t="s">
        <v>685</v>
      </c>
      <c r="G832" s="42">
        <v>46458</v>
      </c>
      <c r="N832" s="4">
        <f>SUM(G832+2000)</f>
        <v>48458</v>
      </c>
      <c r="O832" s="33">
        <f>G832*104%</f>
        <v>48316.32</v>
      </c>
      <c r="P832" s="4">
        <v>53745</v>
      </c>
    </row>
    <row r="833" spans="3:16" x14ac:dyDescent="0.25">
      <c r="D833" s="1" t="s">
        <v>680</v>
      </c>
      <c r="E833" s="74"/>
      <c r="F833" s="41"/>
      <c r="G833" s="42"/>
      <c r="H833" s="42"/>
      <c r="I833" s="42"/>
      <c r="J833" s="40"/>
      <c r="K833" s="47"/>
      <c r="L833" s="40"/>
      <c r="M833" s="40"/>
      <c r="N833" s="42"/>
      <c r="O833" s="40"/>
    </row>
    <row r="834" spans="3:16" x14ac:dyDescent="0.25">
      <c r="D834" s="1" t="s">
        <v>611</v>
      </c>
      <c r="E834" s="74"/>
      <c r="N834" s="4"/>
    </row>
    <row r="835" spans="3:16" x14ac:dyDescent="0.25">
      <c r="C835" s="1" t="s">
        <v>563</v>
      </c>
      <c r="D835" s="1" t="s">
        <v>684</v>
      </c>
      <c r="E835" s="74">
        <v>109</v>
      </c>
      <c r="F835" s="3" t="s">
        <v>686</v>
      </c>
      <c r="G835" s="4">
        <v>49200</v>
      </c>
      <c r="N835" s="4">
        <f>SUM(G835+2000)</f>
        <v>51200</v>
      </c>
      <c r="O835" s="33">
        <f>G835*104%</f>
        <v>51168</v>
      </c>
      <c r="P835" s="4">
        <v>56652</v>
      </c>
    </row>
    <row r="836" spans="3:16" x14ac:dyDescent="0.25">
      <c r="D836" s="1" t="s">
        <v>680</v>
      </c>
      <c r="E836" s="74"/>
      <c r="N836" s="4"/>
    </row>
    <row r="837" spans="3:16" x14ac:dyDescent="0.25">
      <c r="D837" s="1" t="s">
        <v>633</v>
      </c>
      <c r="E837" s="74"/>
      <c r="N837" s="4"/>
    </row>
    <row r="838" spans="3:16" x14ac:dyDescent="0.25">
      <c r="D838" s="1" t="s">
        <v>611</v>
      </c>
      <c r="E838" s="74"/>
      <c r="N838" s="4"/>
    </row>
    <row r="839" spans="3:16" x14ac:dyDescent="0.25">
      <c r="C839" s="1" t="s">
        <v>563</v>
      </c>
      <c r="D839" s="1" t="s">
        <v>684</v>
      </c>
      <c r="E839" s="74">
        <v>109</v>
      </c>
      <c r="F839" s="3" t="s">
        <v>687</v>
      </c>
      <c r="G839" s="4">
        <v>49626</v>
      </c>
      <c r="N839" s="4">
        <f>SUM(G839+2000)</f>
        <v>51626</v>
      </c>
      <c r="O839" s="33">
        <f>G839*104%</f>
        <v>51611.040000000001</v>
      </c>
      <c r="P839" s="4">
        <v>57104</v>
      </c>
    </row>
    <row r="840" spans="3:16" x14ac:dyDescent="0.25">
      <c r="D840" s="1" t="s">
        <v>680</v>
      </c>
      <c r="E840" s="74"/>
      <c r="N840" s="4"/>
    </row>
    <row r="841" spans="3:16" x14ac:dyDescent="0.25">
      <c r="D841" s="1" t="s">
        <v>610</v>
      </c>
      <c r="E841" s="74"/>
      <c r="N841" s="4"/>
    </row>
    <row r="842" spans="3:16" x14ac:dyDescent="0.25">
      <c r="D842" s="1" t="s">
        <v>611</v>
      </c>
      <c r="E842" s="74"/>
      <c r="N842" s="4"/>
    </row>
    <row r="843" spans="3:16" x14ac:dyDescent="0.25">
      <c r="C843" s="1" t="s">
        <v>563</v>
      </c>
      <c r="D843" s="52" t="s">
        <v>688</v>
      </c>
      <c r="E843" s="74">
        <v>109</v>
      </c>
      <c r="F843" s="41" t="s">
        <v>689</v>
      </c>
      <c r="G843" s="42">
        <v>53000</v>
      </c>
      <c r="H843" s="42"/>
      <c r="I843" s="42"/>
      <c r="J843" s="40"/>
      <c r="K843" s="47"/>
      <c r="N843" s="4">
        <f>SUM(G843+2000)</f>
        <v>55000</v>
      </c>
      <c r="O843" s="33">
        <f>G843*104%</f>
        <v>55120</v>
      </c>
      <c r="P843" s="4">
        <v>60680</v>
      </c>
    </row>
    <row r="844" spans="3:16" x14ac:dyDescent="0.25">
      <c r="D844" s="1" t="s">
        <v>680</v>
      </c>
      <c r="E844" s="74"/>
      <c r="F844" s="41"/>
      <c r="G844" s="42"/>
      <c r="H844" s="42"/>
      <c r="I844" s="42"/>
      <c r="J844" s="40"/>
      <c r="K844" s="47"/>
      <c r="N844" s="4"/>
    </row>
    <row r="845" spans="3:16" x14ac:dyDescent="0.25">
      <c r="D845" s="1" t="s">
        <v>611</v>
      </c>
      <c r="E845" s="74"/>
      <c r="N845" s="4"/>
    </row>
    <row r="846" spans="3:16" x14ac:dyDescent="0.25">
      <c r="C846" s="1" t="s">
        <v>563</v>
      </c>
      <c r="D846" s="1" t="s">
        <v>684</v>
      </c>
      <c r="E846" s="74">
        <v>109</v>
      </c>
      <c r="F846" s="3" t="s">
        <v>690</v>
      </c>
      <c r="G846" s="4">
        <v>59209</v>
      </c>
      <c r="N846" s="4">
        <f>SUM(G846+2000)</f>
        <v>61209</v>
      </c>
      <c r="O846" s="33">
        <f>G846*104%</f>
        <v>61577.36</v>
      </c>
      <c r="P846" s="4">
        <v>67261</v>
      </c>
    </row>
    <row r="847" spans="3:16" x14ac:dyDescent="0.25">
      <c r="D847" s="1" t="s">
        <v>619</v>
      </c>
      <c r="E847" s="74"/>
      <c r="N847" s="4"/>
    </row>
    <row r="848" spans="3:16" x14ac:dyDescent="0.25">
      <c r="C848" s="1" t="s">
        <v>563</v>
      </c>
      <c r="D848" s="1" t="s">
        <v>684</v>
      </c>
      <c r="E848" s="74">
        <v>109</v>
      </c>
      <c r="F848" s="41" t="s">
        <v>691</v>
      </c>
      <c r="G848" s="42">
        <v>47202</v>
      </c>
      <c r="H848" s="42"/>
      <c r="I848" s="42"/>
      <c r="J848" s="40"/>
      <c r="K848" s="47"/>
      <c r="N848" s="4">
        <f>SUM(G848+2000)</f>
        <v>49202</v>
      </c>
      <c r="O848" s="33">
        <f>G848*104%</f>
        <v>49090.080000000002</v>
      </c>
      <c r="P848" s="4">
        <v>54534</v>
      </c>
    </row>
    <row r="849" spans="3:16" x14ac:dyDescent="0.25">
      <c r="D849" s="1" t="s">
        <v>680</v>
      </c>
      <c r="E849" s="74"/>
      <c r="F849" s="41"/>
      <c r="G849" s="42"/>
      <c r="H849" s="42"/>
      <c r="I849" s="42"/>
      <c r="J849" s="40"/>
      <c r="K849" s="47"/>
      <c r="N849" s="4"/>
    </row>
    <row r="850" spans="3:16" x14ac:dyDescent="0.25">
      <c r="D850" s="1" t="s">
        <v>635</v>
      </c>
      <c r="E850" s="74"/>
      <c r="F850" s="41"/>
      <c r="G850" s="42"/>
      <c r="H850" s="42"/>
      <c r="I850" s="42"/>
      <c r="J850" s="40"/>
      <c r="K850" s="47"/>
      <c r="N850" s="4"/>
    </row>
    <row r="851" spans="3:16" x14ac:dyDescent="0.25">
      <c r="D851" s="1" t="s">
        <v>611</v>
      </c>
      <c r="E851" s="74"/>
      <c r="N851" s="4"/>
    </row>
    <row r="852" spans="3:16" x14ac:dyDescent="0.25">
      <c r="C852" s="1" t="s">
        <v>563</v>
      </c>
      <c r="D852" s="36" t="s">
        <v>684</v>
      </c>
      <c r="E852" s="72">
        <v>109</v>
      </c>
      <c r="F852" s="37" t="s">
        <v>692</v>
      </c>
      <c r="G852" s="4">
        <v>48940</v>
      </c>
      <c r="N852" s="4">
        <f>SUM(G852+2000)</f>
        <v>50940</v>
      </c>
      <c r="O852" s="33">
        <f>G852*104%</f>
        <v>50897.599999999999</v>
      </c>
      <c r="P852" s="4">
        <v>56377</v>
      </c>
    </row>
    <row r="853" spans="3:16" x14ac:dyDescent="0.25">
      <c r="D853" s="1" t="s">
        <v>680</v>
      </c>
      <c r="E853" s="72"/>
      <c r="F853" s="37"/>
      <c r="N853" s="4"/>
    </row>
    <row r="854" spans="3:16" x14ac:dyDescent="0.25">
      <c r="D854" s="1" t="s">
        <v>619</v>
      </c>
      <c r="E854" s="72"/>
      <c r="F854" s="37"/>
      <c r="N854" s="4"/>
    </row>
    <row r="855" spans="3:16" x14ac:dyDescent="0.25">
      <c r="D855" s="1" t="s">
        <v>611</v>
      </c>
      <c r="E855" s="72"/>
      <c r="F855" s="37"/>
      <c r="N855" s="4"/>
    </row>
    <row r="856" spans="3:16" x14ac:dyDescent="0.25">
      <c r="C856" s="1" t="s">
        <v>563</v>
      </c>
      <c r="D856" s="1" t="s">
        <v>684</v>
      </c>
      <c r="E856" s="74">
        <v>109</v>
      </c>
      <c r="F856" s="3" t="s">
        <v>693</v>
      </c>
      <c r="G856" s="4">
        <v>55130</v>
      </c>
      <c r="N856" s="4">
        <f>SUM(G856+2000)</f>
        <v>57130</v>
      </c>
      <c r="O856" s="33">
        <f>G856*104%</f>
        <v>57335.200000000004</v>
      </c>
      <c r="P856" s="4">
        <v>62938</v>
      </c>
    </row>
    <row r="857" spans="3:16" x14ac:dyDescent="0.25">
      <c r="D857" s="1" t="s">
        <v>680</v>
      </c>
      <c r="E857" s="74"/>
      <c r="N857" s="4"/>
    </row>
    <row r="858" spans="3:16" x14ac:dyDescent="0.25">
      <c r="D858" s="1" t="s">
        <v>619</v>
      </c>
      <c r="E858" s="74"/>
      <c r="N858" s="4"/>
    </row>
    <row r="859" spans="3:16" x14ac:dyDescent="0.25">
      <c r="D859" s="1" t="s">
        <v>611</v>
      </c>
      <c r="E859" s="74"/>
      <c r="N859" s="4"/>
    </row>
    <row r="860" spans="3:16" x14ac:dyDescent="0.25">
      <c r="C860" s="1" t="s">
        <v>563</v>
      </c>
      <c r="D860" s="1" t="s">
        <v>684</v>
      </c>
      <c r="E860" s="74">
        <v>109</v>
      </c>
      <c r="F860" s="3" t="s">
        <v>694</v>
      </c>
      <c r="G860" s="4">
        <v>42199</v>
      </c>
      <c r="K860" s="73" t="s">
        <v>695</v>
      </c>
      <c r="N860" s="4">
        <f>SUM(G860+2000)</f>
        <v>44199</v>
      </c>
      <c r="O860" s="33">
        <f>G860*104%</f>
        <v>43886.96</v>
      </c>
      <c r="P860" s="4">
        <v>49231</v>
      </c>
    </row>
    <row r="861" spans="3:16" x14ac:dyDescent="0.25">
      <c r="D861" s="1" t="s">
        <v>611</v>
      </c>
      <c r="E861" s="74"/>
      <c r="N861" s="4"/>
    </row>
    <row r="862" spans="3:16" x14ac:dyDescent="0.25">
      <c r="C862" s="1" t="s">
        <v>563</v>
      </c>
      <c r="D862" s="1" t="s">
        <v>684</v>
      </c>
      <c r="E862" s="74">
        <v>109</v>
      </c>
      <c r="F862" s="3" t="s">
        <v>697</v>
      </c>
      <c r="G862" s="4">
        <v>55130</v>
      </c>
      <c r="N862" s="4">
        <f>SUM(G862+2000)</f>
        <v>57130</v>
      </c>
      <c r="O862" s="33">
        <f>G862*104%</f>
        <v>57335.200000000004</v>
      </c>
      <c r="P862" s="4">
        <v>62938</v>
      </c>
    </row>
    <row r="863" spans="3:16" x14ac:dyDescent="0.25">
      <c r="D863" s="1" t="s">
        <v>619</v>
      </c>
      <c r="E863" s="74"/>
      <c r="N863" s="4"/>
    </row>
    <row r="864" spans="3:16" x14ac:dyDescent="0.25">
      <c r="C864" s="1" t="s">
        <v>563</v>
      </c>
      <c r="D864" s="36" t="s">
        <v>684</v>
      </c>
      <c r="E864" s="72">
        <v>109</v>
      </c>
      <c r="F864" s="37" t="s">
        <v>698</v>
      </c>
      <c r="G864" s="4">
        <v>48878</v>
      </c>
      <c r="N864" s="4">
        <f>SUM(G864+2000)</f>
        <v>50878</v>
      </c>
      <c r="O864" s="33">
        <f>G864*104%</f>
        <v>50833.120000000003</v>
      </c>
      <c r="P864" s="4">
        <v>56311</v>
      </c>
    </row>
    <row r="865" spans="3:16" x14ac:dyDescent="0.25">
      <c r="D865" s="1" t="s">
        <v>680</v>
      </c>
      <c r="E865" s="72"/>
      <c r="F865" s="37"/>
      <c r="N865" s="4"/>
    </row>
    <row r="866" spans="3:16" x14ac:dyDescent="0.25">
      <c r="D866" s="1" t="s">
        <v>610</v>
      </c>
      <c r="E866" s="72"/>
      <c r="F866" s="37"/>
      <c r="N866" s="4"/>
    </row>
    <row r="867" spans="3:16" x14ac:dyDescent="0.25">
      <c r="D867" s="1" t="s">
        <v>611</v>
      </c>
      <c r="E867" s="72"/>
      <c r="F867" s="37"/>
      <c r="N867" s="4"/>
    </row>
    <row r="868" spans="3:16" x14ac:dyDescent="0.25">
      <c r="C868" s="1" t="s">
        <v>563</v>
      </c>
      <c r="D868" s="1" t="s">
        <v>684</v>
      </c>
      <c r="E868" s="74">
        <v>109</v>
      </c>
      <c r="F868" s="3" t="s">
        <v>699</v>
      </c>
      <c r="G868" s="4">
        <v>46641</v>
      </c>
      <c r="N868" s="4">
        <f>SUM(G868+2000)</f>
        <v>48641</v>
      </c>
      <c r="O868" s="33">
        <f>G868*104%</f>
        <v>48506.64</v>
      </c>
      <c r="P868" s="4">
        <v>53940</v>
      </c>
    </row>
    <row r="869" spans="3:16" x14ac:dyDescent="0.25">
      <c r="D869" s="1" t="s">
        <v>635</v>
      </c>
      <c r="E869" s="74"/>
      <c r="N869" s="4"/>
      <c r="O869" s="33"/>
      <c r="P869" s="4"/>
    </row>
    <row r="870" spans="3:16" x14ac:dyDescent="0.25">
      <c r="D870" s="1" t="s">
        <v>611</v>
      </c>
      <c r="E870" s="74"/>
      <c r="N870" s="4"/>
    </row>
    <row r="871" spans="3:16" x14ac:dyDescent="0.25">
      <c r="C871" s="1" t="s">
        <v>563</v>
      </c>
      <c r="D871" s="1" t="s">
        <v>684</v>
      </c>
      <c r="E871" s="74">
        <v>109</v>
      </c>
      <c r="F871" s="3" t="s">
        <v>700</v>
      </c>
      <c r="G871" s="4">
        <v>48100</v>
      </c>
      <c r="N871" s="4">
        <f>SUM(G871+2000)</f>
        <v>50100</v>
      </c>
      <c r="O871" s="33">
        <f>G871*104%</f>
        <v>50024</v>
      </c>
      <c r="P871" s="4">
        <v>55486</v>
      </c>
    </row>
    <row r="872" spans="3:16" x14ac:dyDescent="0.25">
      <c r="D872" s="1" t="s">
        <v>680</v>
      </c>
      <c r="E872" s="74"/>
      <c r="N872" s="4"/>
    </row>
    <row r="873" spans="3:16" x14ac:dyDescent="0.25">
      <c r="D873" s="1" t="s">
        <v>639</v>
      </c>
      <c r="E873" s="74"/>
      <c r="N873" s="4"/>
    </row>
    <row r="874" spans="3:16" x14ac:dyDescent="0.25">
      <c r="D874" s="1" t="s">
        <v>611</v>
      </c>
      <c r="E874" s="74"/>
      <c r="N874" s="4"/>
    </row>
    <row r="875" spans="3:16" x14ac:dyDescent="0.25">
      <c r="C875" s="1" t="s">
        <v>563</v>
      </c>
      <c r="D875" s="1" t="s">
        <v>684</v>
      </c>
      <c r="E875" s="74">
        <v>109</v>
      </c>
      <c r="F875" s="41" t="s">
        <v>701</v>
      </c>
      <c r="G875" s="4">
        <v>47089</v>
      </c>
      <c r="N875" s="4">
        <f>SUM(G875+2000)</f>
        <v>49089</v>
      </c>
      <c r="O875" s="33">
        <f>G875*104%</f>
        <v>48972.560000000005</v>
      </c>
      <c r="P875" s="4">
        <v>54415</v>
      </c>
    </row>
    <row r="876" spans="3:16" x14ac:dyDescent="0.25">
      <c r="D876" s="1" t="s">
        <v>702</v>
      </c>
      <c r="E876" s="74"/>
      <c r="N876" s="4"/>
    </row>
    <row r="877" spans="3:16" x14ac:dyDescent="0.25">
      <c r="D877" s="1" t="s">
        <v>611</v>
      </c>
      <c r="E877" s="74"/>
      <c r="N877" s="4"/>
    </row>
    <row r="878" spans="3:16" x14ac:dyDescent="0.25">
      <c r="D878" s="1" t="s">
        <v>624</v>
      </c>
      <c r="E878" s="74"/>
      <c r="N878" s="4"/>
    </row>
    <row r="879" spans="3:16" x14ac:dyDescent="0.25">
      <c r="C879" s="1" t="s">
        <v>563</v>
      </c>
      <c r="D879" s="1" t="s">
        <v>684</v>
      </c>
      <c r="E879" s="74">
        <v>109</v>
      </c>
      <c r="F879" s="41" t="s">
        <v>703</v>
      </c>
      <c r="G879" s="42">
        <v>47202</v>
      </c>
      <c r="H879" s="42"/>
      <c r="I879" s="42"/>
      <c r="J879" s="40"/>
      <c r="K879" s="47"/>
      <c r="N879" s="4">
        <f>SUM(G879+2000)</f>
        <v>49202</v>
      </c>
      <c r="O879" s="33">
        <f>G879*104%</f>
        <v>49090.080000000002</v>
      </c>
      <c r="P879" s="4">
        <v>54534</v>
      </c>
    </row>
    <row r="880" spans="3:16" x14ac:dyDescent="0.25">
      <c r="D880" s="1" t="s">
        <v>680</v>
      </c>
      <c r="E880" s="74"/>
      <c r="F880" s="41"/>
      <c r="G880" s="42"/>
      <c r="H880" s="42"/>
      <c r="I880" s="42"/>
      <c r="J880" s="40"/>
      <c r="K880" s="47"/>
      <c r="N880" s="4"/>
    </row>
    <row r="881" spans="2:16" x14ac:dyDescent="0.25">
      <c r="D881" s="1" t="s">
        <v>611</v>
      </c>
      <c r="E881" s="74"/>
      <c r="N881" s="4"/>
    </row>
    <row r="882" spans="2:16" x14ac:dyDescent="0.25">
      <c r="C882" s="1" t="s">
        <v>563</v>
      </c>
      <c r="D882" s="52" t="s">
        <v>704</v>
      </c>
      <c r="E882" s="74">
        <v>109</v>
      </c>
      <c r="F882" s="60" t="s">
        <v>705</v>
      </c>
      <c r="G882" s="4">
        <v>43000</v>
      </c>
      <c r="N882" s="4">
        <f>SUM(G882+2000)</f>
        <v>45000</v>
      </c>
      <c r="O882" s="33">
        <f>G882*104%</f>
        <v>44720</v>
      </c>
      <c r="P882" s="4">
        <v>50080</v>
      </c>
    </row>
    <row r="883" spans="2:16" x14ac:dyDescent="0.25">
      <c r="D883" s="52" t="s">
        <v>611</v>
      </c>
      <c r="E883" s="74"/>
      <c r="F883" s="60"/>
      <c r="N883" s="4"/>
    </row>
    <row r="884" spans="2:16" x14ac:dyDescent="0.25">
      <c r="C884" s="1" t="s">
        <v>563</v>
      </c>
      <c r="D884" s="52" t="s">
        <v>1077</v>
      </c>
      <c r="E884" s="74">
        <v>109</v>
      </c>
      <c r="F884" s="60" t="s">
        <v>707</v>
      </c>
      <c r="G884" s="42">
        <v>47000</v>
      </c>
      <c r="N884" s="4">
        <f>SUM(G884+2000)</f>
        <v>49000</v>
      </c>
      <c r="O884" s="33">
        <f>G884*104%</f>
        <v>48880</v>
      </c>
      <c r="P884" s="4">
        <v>54320</v>
      </c>
    </row>
    <row r="885" spans="2:16" x14ac:dyDescent="0.25">
      <c r="D885" s="52" t="s">
        <v>706</v>
      </c>
      <c r="E885" s="74"/>
      <c r="F885" s="49"/>
      <c r="G885" s="42"/>
      <c r="H885" s="42"/>
      <c r="I885" s="42"/>
      <c r="J885" s="40"/>
      <c r="K885" s="47"/>
      <c r="L885" s="40"/>
      <c r="M885" s="40"/>
      <c r="N885" s="42"/>
      <c r="O885" s="40"/>
    </row>
    <row r="886" spans="2:16" x14ac:dyDescent="0.25">
      <c r="D886" s="1" t="s">
        <v>639</v>
      </c>
      <c r="E886" s="74"/>
      <c r="F886" s="49"/>
      <c r="G886" s="42"/>
      <c r="H886" s="42"/>
      <c r="I886" s="42"/>
      <c r="J886" s="40"/>
      <c r="K886" s="47"/>
      <c r="L886" s="40"/>
      <c r="M886" s="40"/>
      <c r="N886" s="42"/>
      <c r="O886" s="40"/>
    </row>
    <row r="887" spans="2:16" x14ac:dyDescent="0.25">
      <c r="D887" s="52" t="s">
        <v>611</v>
      </c>
      <c r="E887" s="74"/>
      <c r="F887" s="60"/>
      <c r="N887" s="4"/>
    </row>
    <row r="888" spans="2:16" x14ac:dyDescent="0.25">
      <c r="C888" s="1" t="s">
        <v>563</v>
      </c>
      <c r="D888" s="40" t="s">
        <v>708</v>
      </c>
      <c r="E888" s="78">
        <v>109</v>
      </c>
      <c r="F888" s="41" t="s">
        <v>709</v>
      </c>
      <c r="G888" s="4">
        <v>56000</v>
      </c>
      <c r="N888" s="4">
        <f>SUM(G888+2000)</f>
        <v>58000</v>
      </c>
      <c r="O888" s="33">
        <f>G888*104%</f>
        <v>58240</v>
      </c>
      <c r="P888" s="4">
        <v>63860</v>
      </c>
    </row>
    <row r="889" spans="2:16" x14ac:dyDescent="0.25">
      <c r="D889" s="1" t="s">
        <v>624</v>
      </c>
      <c r="E889" s="78"/>
      <c r="F889" s="41"/>
      <c r="N889" s="4"/>
      <c r="O889" s="33"/>
      <c r="P889" s="4"/>
    </row>
    <row r="890" spans="2:16" x14ac:dyDescent="0.25">
      <c r="C890" s="1" t="s">
        <v>563</v>
      </c>
      <c r="D890" s="40" t="s">
        <v>708</v>
      </c>
      <c r="E890" s="78">
        <v>109</v>
      </c>
      <c r="F890" s="41" t="s">
        <v>710</v>
      </c>
      <c r="G890" s="42">
        <v>56000</v>
      </c>
      <c r="H890" s="42"/>
      <c r="I890" s="42"/>
      <c r="J890" s="40"/>
      <c r="K890" s="47" t="s">
        <v>711</v>
      </c>
      <c r="N890" s="4">
        <f>SUM(G890+2000)</f>
        <v>58000</v>
      </c>
      <c r="O890" s="33">
        <f>G890*104%</f>
        <v>58240</v>
      </c>
      <c r="P890" s="4">
        <v>63860</v>
      </c>
    </row>
    <row r="891" spans="2:16" x14ac:dyDescent="0.25">
      <c r="C891" s="40"/>
      <c r="D891" s="40" t="s">
        <v>712</v>
      </c>
      <c r="E891" s="78"/>
      <c r="F891" s="41"/>
      <c r="G891" s="42"/>
      <c r="H891" s="42"/>
      <c r="I891" s="42"/>
      <c r="J891" s="40"/>
      <c r="K891" s="40"/>
      <c r="N891" s="4"/>
    </row>
    <row r="892" spans="2:16" x14ac:dyDescent="0.25">
      <c r="C892" s="1" t="s">
        <v>563</v>
      </c>
      <c r="D892" s="40" t="s">
        <v>1078</v>
      </c>
      <c r="E892" s="78">
        <v>109</v>
      </c>
      <c r="F892" s="41" t="s">
        <v>713</v>
      </c>
      <c r="G892" s="42">
        <v>56000</v>
      </c>
      <c r="H892" s="42"/>
      <c r="I892" s="42"/>
      <c r="J892" s="40"/>
      <c r="K892" s="47"/>
      <c r="N892" s="4">
        <f>SUM(G892+2000)</f>
        <v>58000</v>
      </c>
      <c r="O892" s="33">
        <f>G892*104%</f>
        <v>58240</v>
      </c>
      <c r="P892" s="4">
        <v>63860</v>
      </c>
    </row>
    <row r="893" spans="2:16" x14ac:dyDescent="0.25">
      <c r="C893" s="40"/>
      <c r="D893" s="40"/>
      <c r="E893" s="78"/>
      <c r="F893" s="41"/>
      <c r="G893" s="42"/>
      <c r="H893" s="42"/>
      <c r="I893" s="42"/>
      <c r="J893" s="40"/>
      <c r="K893" s="47"/>
      <c r="N893" s="4">
        <f>SUM(G893+2000)</f>
        <v>2000</v>
      </c>
    </row>
    <row r="894" spans="2:16" x14ac:dyDescent="0.25">
      <c r="B894" s="40"/>
      <c r="C894" s="40" t="s">
        <v>563</v>
      </c>
      <c r="D894" s="40" t="s">
        <v>714</v>
      </c>
      <c r="E894" s="80">
        <v>109</v>
      </c>
      <c r="F894" s="41" t="s">
        <v>715</v>
      </c>
      <c r="G894" s="42">
        <v>58032</v>
      </c>
      <c r="H894" s="42"/>
      <c r="I894" s="42"/>
      <c r="J894" s="40"/>
      <c r="K894" s="81" t="s">
        <v>716</v>
      </c>
      <c r="L894" s="40"/>
      <c r="M894" s="40"/>
      <c r="N894" s="42">
        <f>SUM(G894+2000)</f>
        <v>60032</v>
      </c>
      <c r="O894" s="48">
        <f>G894*104%</f>
        <v>60353.279999999999</v>
      </c>
      <c r="P894" s="42">
        <v>66014</v>
      </c>
    </row>
    <row r="895" spans="2:16" x14ac:dyDescent="0.25">
      <c r="D895" s="52" t="s">
        <v>706</v>
      </c>
      <c r="E895" s="83"/>
      <c r="N895" s="4"/>
    </row>
    <row r="896" spans="2:16" x14ac:dyDescent="0.25">
      <c r="D896" s="1" t="s">
        <v>611</v>
      </c>
      <c r="E896" s="83"/>
      <c r="N896" s="4"/>
    </row>
    <row r="897" spans="3:16" x14ac:dyDescent="0.25">
      <c r="C897" s="1" t="s">
        <v>563</v>
      </c>
      <c r="D897" s="1" t="s">
        <v>677</v>
      </c>
      <c r="E897" s="83">
        <v>110</v>
      </c>
      <c r="F897" s="84" t="s">
        <v>717</v>
      </c>
      <c r="G897" s="4">
        <v>55800</v>
      </c>
      <c r="N897" s="4">
        <f>SUM(G897+2000)</f>
        <v>57800</v>
      </c>
      <c r="O897" s="33">
        <f>G897*104%</f>
        <v>58032</v>
      </c>
      <c r="P897" s="4">
        <v>63648</v>
      </c>
    </row>
    <row r="898" spans="3:16" x14ac:dyDescent="0.25">
      <c r="D898" s="1" t="s">
        <v>103</v>
      </c>
      <c r="E898" s="83"/>
      <c r="F898" s="85"/>
      <c r="N898" s="4"/>
    </row>
    <row r="899" spans="3:16" x14ac:dyDescent="0.25">
      <c r="D899" s="1" t="s">
        <v>610</v>
      </c>
      <c r="E899" s="83"/>
      <c r="N899" s="4"/>
    </row>
    <row r="900" spans="3:16" x14ac:dyDescent="0.25">
      <c r="D900" s="1" t="s">
        <v>611</v>
      </c>
      <c r="E900" s="83"/>
      <c r="N900" s="4"/>
    </row>
    <row r="901" spans="3:16" x14ac:dyDescent="0.25">
      <c r="C901" s="1" t="s">
        <v>563</v>
      </c>
      <c r="D901" s="36" t="s">
        <v>718</v>
      </c>
      <c r="E901" s="37">
        <v>110</v>
      </c>
      <c r="F901" s="37" t="s">
        <v>719</v>
      </c>
      <c r="G901" s="4">
        <v>53300</v>
      </c>
      <c r="K901" s="2" t="s">
        <v>720</v>
      </c>
      <c r="N901" s="4">
        <f>SUM(G901+2000)</f>
        <v>55300</v>
      </c>
      <c r="O901" s="33">
        <f>G901*104%</f>
        <v>55432</v>
      </c>
      <c r="P901" s="4">
        <v>60998</v>
      </c>
    </row>
    <row r="902" spans="3:16" x14ac:dyDescent="0.25">
      <c r="D902" s="1" t="s">
        <v>103</v>
      </c>
      <c r="E902" s="37"/>
      <c r="F902" s="37"/>
      <c r="N902" s="4"/>
    </row>
    <row r="903" spans="3:16" x14ac:dyDescent="0.25">
      <c r="D903" s="1" t="s">
        <v>619</v>
      </c>
      <c r="E903" s="37"/>
      <c r="F903" s="37"/>
      <c r="N903" s="4"/>
    </row>
    <row r="904" spans="3:16" x14ac:dyDescent="0.25">
      <c r="D904" s="36" t="s">
        <v>611</v>
      </c>
      <c r="E904" s="37"/>
      <c r="F904" s="37"/>
      <c r="N904" s="4"/>
    </row>
    <row r="905" spans="3:16" x14ac:dyDescent="0.25">
      <c r="C905" s="1" t="s">
        <v>563</v>
      </c>
      <c r="D905" s="36" t="s">
        <v>718</v>
      </c>
      <c r="E905" s="37">
        <v>110</v>
      </c>
      <c r="F905" s="37" t="s">
        <v>721</v>
      </c>
      <c r="G905" s="4">
        <v>53300</v>
      </c>
      <c r="K905" s="2" t="s">
        <v>720</v>
      </c>
      <c r="N905" s="4">
        <f>SUM(G905+2000)</f>
        <v>55300</v>
      </c>
      <c r="O905" s="33">
        <f>G905*104%</f>
        <v>55432</v>
      </c>
      <c r="P905" s="4">
        <v>60998</v>
      </c>
    </row>
    <row r="906" spans="3:16" x14ac:dyDescent="0.25">
      <c r="D906" s="1" t="s">
        <v>103</v>
      </c>
      <c r="E906" s="37"/>
      <c r="F906" s="37"/>
      <c r="N906" s="4"/>
    </row>
    <row r="907" spans="3:16" x14ac:dyDescent="0.25">
      <c r="D907" s="1" t="s">
        <v>610</v>
      </c>
      <c r="E907" s="37"/>
      <c r="F907" s="37"/>
      <c r="N907" s="4"/>
    </row>
    <row r="908" spans="3:16" x14ac:dyDescent="0.25">
      <c r="D908" s="1" t="s">
        <v>611</v>
      </c>
      <c r="E908" s="37"/>
      <c r="F908" s="37"/>
      <c r="N908" s="4"/>
    </row>
    <row r="909" spans="3:16" x14ac:dyDescent="0.25">
      <c r="C909" s="1" t="s">
        <v>563</v>
      </c>
      <c r="D909" s="1" t="s">
        <v>718</v>
      </c>
      <c r="E909" s="83">
        <v>110</v>
      </c>
      <c r="F909" s="3" t="s">
        <v>722</v>
      </c>
      <c r="G909" s="4">
        <v>52866</v>
      </c>
      <c r="K909" s="2" t="s">
        <v>723</v>
      </c>
      <c r="N909" s="4">
        <f>SUM(G909+2000)</f>
        <v>54866</v>
      </c>
      <c r="O909" s="33">
        <f>G909*104%</f>
        <v>54980.639999999999</v>
      </c>
      <c r="P909" s="4">
        <v>60538</v>
      </c>
    </row>
    <row r="910" spans="3:16" x14ac:dyDescent="0.25">
      <c r="D910" s="1" t="s">
        <v>103</v>
      </c>
      <c r="E910" s="83"/>
      <c r="N910" s="4"/>
    </row>
    <row r="911" spans="3:16" x14ac:dyDescent="0.25">
      <c r="D911" s="1" t="s">
        <v>610</v>
      </c>
      <c r="E911" s="83"/>
      <c r="N911" s="4"/>
    </row>
    <row r="912" spans="3:16" x14ac:dyDescent="0.25">
      <c r="D912" s="1" t="s">
        <v>611</v>
      </c>
      <c r="E912" s="83"/>
      <c r="N912" s="4"/>
    </row>
    <row r="913" spans="3:16" x14ac:dyDescent="0.25">
      <c r="C913" s="1" t="s">
        <v>563</v>
      </c>
      <c r="D913" s="1" t="s">
        <v>724</v>
      </c>
      <c r="E913" s="83">
        <v>110</v>
      </c>
      <c r="F913" s="3" t="s">
        <v>725</v>
      </c>
      <c r="G913" s="4">
        <v>52866</v>
      </c>
      <c r="K913" s="2" t="s">
        <v>723</v>
      </c>
      <c r="N913" s="4">
        <f>SUM(G913+2000)</f>
        <v>54866</v>
      </c>
      <c r="O913" s="33">
        <f>G913*104%</f>
        <v>54980.639999999999</v>
      </c>
      <c r="P913" s="4">
        <v>60538</v>
      </c>
    </row>
    <row r="914" spans="3:16" x14ac:dyDescent="0.25">
      <c r="D914" s="1" t="s">
        <v>610</v>
      </c>
      <c r="E914" s="83"/>
      <c r="N914" s="4"/>
    </row>
    <row r="915" spans="3:16" x14ac:dyDescent="0.25">
      <c r="D915" s="1" t="s">
        <v>611</v>
      </c>
      <c r="E915" s="83"/>
      <c r="N915" s="4"/>
    </row>
    <row r="916" spans="3:16" x14ac:dyDescent="0.25">
      <c r="C916" s="1" t="s">
        <v>563</v>
      </c>
      <c r="D916" s="36" t="s">
        <v>718</v>
      </c>
      <c r="E916" s="37">
        <v>110</v>
      </c>
      <c r="F916" s="37" t="s">
        <v>726</v>
      </c>
      <c r="G916" s="4">
        <v>53300</v>
      </c>
      <c r="K916" s="2" t="s">
        <v>720</v>
      </c>
      <c r="N916" s="4">
        <f>SUM(G916+2000)</f>
        <v>55300</v>
      </c>
      <c r="O916" s="33">
        <f>G916*104%</f>
        <v>55432</v>
      </c>
      <c r="P916" s="4">
        <v>60998</v>
      </c>
    </row>
    <row r="917" spans="3:16" x14ac:dyDescent="0.25">
      <c r="D917" s="1" t="s">
        <v>103</v>
      </c>
      <c r="E917" s="37"/>
      <c r="F917" s="37"/>
      <c r="N917" s="4"/>
    </row>
    <row r="918" spans="3:16" x14ac:dyDescent="0.25">
      <c r="D918" s="1" t="s">
        <v>619</v>
      </c>
      <c r="E918" s="37"/>
      <c r="F918" s="37"/>
      <c r="N918" s="4"/>
    </row>
    <row r="919" spans="3:16" x14ac:dyDescent="0.25">
      <c r="D919" s="1" t="s">
        <v>611</v>
      </c>
      <c r="E919" s="37"/>
      <c r="F919" s="37"/>
      <c r="N919" s="4"/>
    </row>
    <row r="920" spans="3:16" x14ac:dyDescent="0.25">
      <c r="C920" s="1" t="s">
        <v>563</v>
      </c>
      <c r="D920" s="1" t="s">
        <v>718</v>
      </c>
      <c r="E920" s="83">
        <v>110</v>
      </c>
      <c r="F920" s="3" t="s">
        <v>727</v>
      </c>
      <c r="G920" s="4">
        <v>57800</v>
      </c>
      <c r="N920" s="4">
        <f>SUM(G920+2000)</f>
        <v>59800</v>
      </c>
      <c r="O920" s="33">
        <f>G920*104%</f>
        <v>60112</v>
      </c>
      <c r="P920" s="4">
        <v>65768</v>
      </c>
    </row>
    <row r="921" spans="3:16" x14ac:dyDescent="0.25">
      <c r="D921" s="1" t="s">
        <v>103</v>
      </c>
      <c r="E921" s="83"/>
      <c r="N921" s="4"/>
    </row>
    <row r="922" spans="3:16" x14ac:dyDescent="0.25">
      <c r="D922" s="1" t="s">
        <v>619</v>
      </c>
      <c r="N922" s="4"/>
    </row>
    <row r="923" spans="3:16" x14ac:dyDescent="0.25">
      <c r="D923" s="1" t="s">
        <v>611</v>
      </c>
      <c r="N923" s="4"/>
    </row>
    <row r="924" spans="3:16" x14ac:dyDescent="0.25">
      <c r="C924" s="1" t="s">
        <v>563</v>
      </c>
      <c r="D924" s="1" t="s">
        <v>718</v>
      </c>
      <c r="E924" s="3">
        <v>110</v>
      </c>
      <c r="F924" s="3" t="s">
        <v>728</v>
      </c>
      <c r="G924" s="4">
        <v>53300</v>
      </c>
      <c r="N924" s="4">
        <f>SUM(G924+2000)</f>
        <v>55300</v>
      </c>
      <c r="O924" s="33">
        <f>G924*104%</f>
        <v>55432</v>
      </c>
      <c r="P924" s="4">
        <v>60998</v>
      </c>
    </row>
    <row r="925" spans="3:16" x14ac:dyDescent="0.25">
      <c r="D925" s="1" t="s">
        <v>103</v>
      </c>
      <c r="N925" s="4"/>
    </row>
    <row r="926" spans="3:16" x14ac:dyDescent="0.25">
      <c r="D926" s="1" t="s">
        <v>611</v>
      </c>
      <c r="N926" s="4"/>
    </row>
    <row r="927" spans="3:16" x14ac:dyDescent="0.25">
      <c r="D927" s="1" t="s">
        <v>1096</v>
      </c>
      <c r="N927" s="4"/>
    </row>
    <row r="928" spans="3:16" x14ac:dyDescent="0.25">
      <c r="C928" s="1" t="s">
        <v>563</v>
      </c>
      <c r="D928" s="1" t="s">
        <v>729</v>
      </c>
      <c r="E928" s="83">
        <v>112</v>
      </c>
      <c r="F928" s="3" t="s">
        <v>730</v>
      </c>
      <c r="G928" s="4">
        <v>62986</v>
      </c>
      <c r="N928" s="4">
        <f>SUM(G928+2000)</f>
        <v>64986</v>
      </c>
      <c r="O928" s="33">
        <f>G928*104%</f>
        <v>65505.440000000002</v>
      </c>
      <c r="P928" s="4">
        <v>71265</v>
      </c>
    </row>
    <row r="929" spans="3:16" x14ac:dyDescent="0.25">
      <c r="D929" s="1" t="s">
        <v>103</v>
      </c>
      <c r="E929" s="83"/>
      <c r="N929" s="4"/>
    </row>
    <row r="930" spans="3:16" x14ac:dyDescent="0.25">
      <c r="D930" s="1" t="s">
        <v>647</v>
      </c>
      <c r="E930" s="83"/>
      <c r="N930" s="4"/>
    </row>
    <row r="931" spans="3:16" x14ac:dyDescent="0.25">
      <c r="D931" s="1" t="s">
        <v>619</v>
      </c>
      <c r="E931" s="83"/>
      <c r="N931" s="4"/>
    </row>
    <row r="932" spans="3:16" x14ac:dyDescent="0.25">
      <c r="D932" s="1" t="s">
        <v>611</v>
      </c>
      <c r="E932" s="83"/>
      <c r="N932" s="4"/>
    </row>
    <row r="933" spans="3:16" x14ac:dyDescent="0.25">
      <c r="C933" s="1" t="s">
        <v>563</v>
      </c>
      <c r="D933" s="1" t="s">
        <v>729</v>
      </c>
      <c r="E933" s="83">
        <v>112</v>
      </c>
      <c r="F933" s="3" t="s">
        <v>731</v>
      </c>
      <c r="G933" s="4">
        <v>62986</v>
      </c>
      <c r="N933" s="4">
        <f>SUM(G933+2000)</f>
        <v>64986</v>
      </c>
      <c r="O933" s="33">
        <f>G933*104%</f>
        <v>65505.440000000002</v>
      </c>
      <c r="P933" s="4">
        <v>71265</v>
      </c>
    </row>
    <row r="934" spans="3:16" x14ac:dyDescent="0.25">
      <c r="D934" s="1" t="s">
        <v>103</v>
      </c>
      <c r="E934" s="83"/>
      <c r="N934" s="4"/>
    </row>
    <row r="935" spans="3:16" x14ac:dyDescent="0.25">
      <c r="D935" s="1" t="s">
        <v>610</v>
      </c>
      <c r="N935" s="4"/>
    </row>
    <row r="936" spans="3:16" x14ac:dyDescent="0.25">
      <c r="D936" s="1" t="s">
        <v>611</v>
      </c>
      <c r="N936" s="4"/>
    </row>
    <row r="937" spans="3:16" x14ac:dyDescent="0.25">
      <c r="C937" s="1" t="s">
        <v>563</v>
      </c>
      <c r="D937" s="1" t="s">
        <v>732</v>
      </c>
      <c r="E937" s="83">
        <v>113</v>
      </c>
      <c r="F937" s="41" t="s">
        <v>733</v>
      </c>
      <c r="G937" s="4">
        <v>70154</v>
      </c>
      <c r="N937" s="4">
        <f>SUM(G937+2000)</f>
        <v>72154</v>
      </c>
      <c r="O937" s="33">
        <f>G937*104%</f>
        <v>72960.160000000003</v>
      </c>
      <c r="P937" s="4">
        <v>78863</v>
      </c>
    </row>
    <row r="938" spans="3:16" x14ac:dyDescent="0.25">
      <c r="D938" s="1" t="s">
        <v>103</v>
      </c>
      <c r="E938" s="83"/>
      <c r="N938" s="4"/>
    </row>
    <row r="939" spans="3:16" x14ac:dyDescent="0.25">
      <c r="D939" s="1" t="s">
        <v>611</v>
      </c>
      <c r="E939" s="83"/>
      <c r="N939" s="4"/>
    </row>
    <row r="940" spans="3:16" x14ac:dyDescent="0.25">
      <c r="D940" s="1" t="s">
        <v>712</v>
      </c>
      <c r="E940" s="83"/>
      <c r="N940" s="4"/>
    </row>
    <row r="941" spans="3:16" x14ac:dyDescent="0.25">
      <c r="C941" s="1" t="s">
        <v>563</v>
      </c>
      <c r="D941" s="1" t="s">
        <v>732</v>
      </c>
      <c r="E941" s="83">
        <v>113</v>
      </c>
      <c r="F941" s="41" t="s">
        <v>734</v>
      </c>
      <c r="G941" s="4">
        <v>70154</v>
      </c>
      <c r="N941" s="4">
        <f>SUM(G941+2000)</f>
        <v>72154</v>
      </c>
      <c r="O941" s="33">
        <f>G941*104%</f>
        <v>72960.160000000003</v>
      </c>
      <c r="P941" s="4">
        <v>78863</v>
      </c>
    </row>
    <row r="942" spans="3:16" x14ac:dyDescent="0.25">
      <c r="D942" s="1" t="s">
        <v>103</v>
      </c>
      <c r="E942" s="83"/>
      <c r="N942" s="4"/>
    </row>
    <row r="943" spans="3:16" x14ac:dyDescent="0.25">
      <c r="D943" s="1" t="s">
        <v>611</v>
      </c>
      <c r="N943" s="4"/>
    </row>
    <row r="944" spans="3:16" x14ac:dyDescent="0.25">
      <c r="D944" s="1" t="s">
        <v>712</v>
      </c>
      <c r="N944" s="4"/>
    </row>
    <row r="945" spans="3:16" x14ac:dyDescent="0.25">
      <c r="C945" s="1" t="s">
        <v>563</v>
      </c>
      <c r="D945" s="1" t="s">
        <v>735</v>
      </c>
      <c r="E945" s="83">
        <v>114</v>
      </c>
      <c r="F945" s="41" t="s">
        <v>736</v>
      </c>
      <c r="G945" s="4">
        <v>79880</v>
      </c>
      <c r="N945" s="4">
        <f>SUM(G945+2000)</f>
        <v>81880</v>
      </c>
      <c r="O945" s="33">
        <f>G945*104%</f>
        <v>83075.199999999997</v>
      </c>
      <c r="P945" s="4">
        <v>89173</v>
      </c>
    </row>
    <row r="946" spans="3:16" x14ac:dyDescent="0.25">
      <c r="D946" s="1" t="s">
        <v>103</v>
      </c>
      <c r="E946" s="83"/>
      <c r="N946" s="4"/>
    </row>
    <row r="947" spans="3:16" x14ac:dyDescent="0.25">
      <c r="D947" s="1" t="s">
        <v>611</v>
      </c>
      <c r="N947" s="4"/>
    </row>
    <row r="948" spans="3:16" x14ac:dyDescent="0.25">
      <c r="D948" s="1" t="s">
        <v>712</v>
      </c>
      <c r="N948" s="4"/>
    </row>
    <row r="949" spans="3:16" x14ac:dyDescent="0.25">
      <c r="C949" s="1" t="s">
        <v>563</v>
      </c>
      <c r="D949" s="1" t="s">
        <v>735</v>
      </c>
      <c r="E949" s="83">
        <v>114</v>
      </c>
      <c r="F949" s="41" t="s">
        <v>737</v>
      </c>
      <c r="G949" s="4">
        <v>79880</v>
      </c>
      <c r="N949" s="4">
        <f>SUM(G949+2000)</f>
        <v>81880</v>
      </c>
      <c r="O949" s="33">
        <f>G949*104%</f>
        <v>83075.199999999997</v>
      </c>
      <c r="P949" s="4">
        <v>89173</v>
      </c>
    </row>
    <row r="950" spans="3:16" x14ac:dyDescent="0.25">
      <c r="D950" s="1" t="s">
        <v>103</v>
      </c>
      <c r="E950" s="83"/>
      <c r="N950" s="4"/>
    </row>
    <row r="951" spans="3:16" x14ac:dyDescent="0.25">
      <c r="D951" s="1" t="s">
        <v>611</v>
      </c>
      <c r="N951" s="4"/>
    </row>
    <row r="952" spans="3:16" x14ac:dyDescent="0.25">
      <c r="D952" s="1" t="s">
        <v>712</v>
      </c>
      <c r="N952" s="4"/>
    </row>
    <row r="953" spans="3:16" x14ac:dyDescent="0.25">
      <c r="C953" s="1" t="s">
        <v>563</v>
      </c>
      <c r="D953" s="1" t="s">
        <v>738</v>
      </c>
      <c r="F953" s="41" t="s">
        <v>739</v>
      </c>
      <c r="G953" s="4">
        <v>87429</v>
      </c>
      <c r="N953" s="4">
        <f>SUM(G953+2000)</f>
        <v>89429</v>
      </c>
      <c r="O953" s="33">
        <f>G953*104%</f>
        <v>90926.16</v>
      </c>
      <c r="P953" s="4">
        <v>95426</v>
      </c>
    </row>
    <row r="954" spans="3:16" x14ac:dyDescent="0.25">
      <c r="D954" s="1" t="s">
        <v>100</v>
      </c>
      <c r="N954" s="4"/>
    </row>
    <row r="955" spans="3:16" x14ac:dyDescent="0.25">
      <c r="D955" s="1" t="s">
        <v>103</v>
      </c>
      <c r="G955" s="42"/>
      <c r="H955" s="42"/>
      <c r="I955" s="42"/>
      <c r="J955" s="40"/>
      <c r="K955" s="86"/>
      <c r="L955" s="40"/>
      <c r="N955" s="4"/>
    </row>
    <row r="956" spans="3:16" x14ac:dyDescent="0.25">
      <c r="D956" s="1" t="s">
        <v>712</v>
      </c>
      <c r="G956" s="42"/>
      <c r="H956" s="42"/>
      <c r="I956" s="42"/>
      <c r="J956" s="40"/>
      <c r="K956" s="86"/>
      <c r="L956" s="40"/>
      <c r="N956" s="4"/>
    </row>
    <row r="957" spans="3:16" x14ac:dyDescent="0.25">
      <c r="G957" s="42"/>
      <c r="H957" s="42"/>
      <c r="I957" s="42"/>
      <c r="J957" s="40"/>
      <c r="K957" s="86"/>
      <c r="L957" s="40"/>
      <c r="N957" s="4"/>
    </row>
    <row r="958" spans="3:16" x14ac:dyDescent="0.25">
      <c r="D958" s="32" t="s">
        <v>78</v>
      </c>
      <c r="G958" s="43">
        <f>SUM(G641:G953)</f>
        <v>5361724</v>
      </c>
      <c r="N958" s="4"/>
      <c r="O958" s="44">
        <f>G958*102%</f>
        <v>5468958.4800000004</v>
      </c>
      <c r="P958" s="43">
        <f>SUM(P641:P953)</f>
        <v>6193180.7599999998</v>
      </c>
    </row>
    <row r="959" spans="3:16" x14ac:dyDescent="0.25">
      <c r="G959" s="43"/>
      <c r="N959" s="4"/>
      <c r="O959" s="44">
        <f>SUM(O958-G958)</f>
        <v>107234.48000000045</v>
      </c>
      <c r="P959" s="43"/>
    </row>
    <row r="960" spans="3:16" x14ac:dyDescent="0.25">
      <c r="C960" s="32" t="s">
        <v>740</v>
      </c>
      <c r="G960" s="42"/>
      <c r="H960" s="42"/>
      <c r="I960" s="42"/>
      <c r="J960" s="40"/>
      <c r="K960" s="47"/>
      <c r="L960" s="40"/>
      <c r="M960" s="40"/>
      <c r="N960" s="42"/>
      <c r="O960" s="87"/>
      <c r="P960" s="48"/>
    </row>
    <row r="961" spans="3:16" ht="9.75" customHeight="1" x14ac:dyDescent="0.25">
      <c r="C961" s="61"/>
      <c r="G961" s="42"/>
      <c r="H961" s="42"/>
      <c r="I961" s="42"/>
      <c r="J961" s="40"/>
      <c r="K961" s="47"/>
      <c r="L961" s="40"/>
      <c r="M961" s="40"/>
      <c r="N961" s="42"/>
      <c r="O961" s="87"/>
      <c r="P961" s="48"/>
    </row>
    <row r="962" spans="3:16" x14ac:dyDescent="0.25">
      <c r="C962" s="36" t="s">
        <v>741</v>
      </c>
      <c r="D962" s="36" t="s">
        <v>567</v>
      </c>
      <c r="E962" s="72">
        <v>102</v>
      </c>
      <c r="F962" s="37" t="s">
        <v>742</v>
      </c>
      <c r="G962" s="4">
        <v>33375</v>
      </c>
      <c r="N962" s="4">
        <f>SUM(G962+2000)</f>
        <v>35375</v>
      </c>
      <c r="O962" s="33">
        <f>G962*104%</f>
        <v>34710</v>
      </c>
      <c r="P962" s="4">
        <v>37378</v>
      </c>
    </row>
    <row r="963" spans="3:16" x14ac:dyDescent="0.25">
      <c r="C963" s="36" t="s">
        <v>741</v>
      </c>
      <c r="D963" s="1" t="s">
        <v>564</v>
      </c>
      <c r="E963" s="88">
        <v>101</v>
      </c>
      <c r="F963" s="3" t="s">
        <v>743</v>
      </c>
      <c r="G963" s="4">
        <v>28769</v>
      </c>
      <c r="N963" s="4">
        <f>SUM(G963+2000)</f>
        <v>30769</v>
      </c>
      <c r="O963" s="33">
        <f>G963*104%</f>
        <v>29919.760000000002</v>
      </c>
      <c r="P963" s="4">
        <v>32495</v>
      </c>
    </row>
    <row r="964" spans="3:16" x14ac:dyDescent="0.25">
      <c r="C964" s="36"/>
      <c r="D964" s="1" t="s">
        <v>611</v>
      </c>
      <c r="E964" s="88"/>
      <c r="N964" s="4"/>
    </row>
    <row r="965" spans="3:16" x14ac:dyDescent="0.25">
      <c r="C965" s="36" t="s">
        <v>741</v>
      </c>
      <c r="D965" s="1" t="s">
        <v>571</v>
      </c>
      <c r="E965" s="89">
        <v>103</v>
      </c>
      <c r="F965" s="3" t="s">
        <v>744</v>
      </c>
      <c r="G965" s="4">
        <v>34300</v>
      </c>
      <c r="K965" s="2" t="s">
        <v>745</v>
      </c>
      <c r="N965" s="4">
        <f>SUM(G965+2000)</f>
        <v>36300</v>
      </c>
      <c r="O965" s="33">
        <f>G965*104%</f>
        <v>35672</v>
      </c>
      <c r="P965" s="4">
        <v>38358</v>
      </c>
    </row>
    <row r="966" spans="3:16" x14ac:dyDescent="0.25">
      <c r="C966" s="36"/>
      <c r="D966" s="1" t="s">
        <v>1080</v>
      </c>
      <c r="E966" s="89"/>
      <c r="N966" s="4"/>
      <c r="O966" s="33"/>
      <c r="P966" s="4"/>
    </row>
    <row r="967" spans="3:16" x14ac:dyDescent="0.25">
      <c r="C967" s="36" t="s">
        <v>741</v>
      </c>
      <c r="D967" s="1" t="s">
        <v>567</v>
      </c>
      <c r="E967" s="90">
        <v>102</v>
      </c>
      <c r="F967" s="3" t="s">
        <v>746</v>
      </c>
      <c r="G967" s="4">
        <v>31751</v>
      </c>
      <c r="N967" s="4">
        <f>SUM(G967+2000)</f>
        <v>33751</v>
      </c>
      <c r="O967" s="33">
        <f>G967*104%</f>
        <v>33021.040000000001</v>
      </c>
      <c r="P967" s="4">
        <v>35656</v>
      </c>
    </row>
    <row r="968" spans="3:16" x14ac:dyDescent="0.25">
      <c r="C968" s="36"/>
      <c r="D968" s="1" t="s">
        <v>611</v>
      </c>
      <c r="E968" s="90"/>
      <c r="N968" s="4"/>
    </row>
    <row r="969" spans="3:16" x14ac:dyDescent="0.25">
      <c r="C969" s="36" t="s">
        <v>741</v>
      </c>
      <c r="D969" s="1" t="s">
        <v>571</v>
      </c>
      <c r="E969" s="90">
        <v>103</v>
      </c>
      <c r="F969" s="3" t="s">
        <v>747</v>
      </c>
      <c r="G969" s="4">
        <v>33444</v>
      </c>
      <c r="N969" s="4">
        <f>SUM(G969+2000)</f>
        <v>35444</v>
      </c>
      <c r="O969" s="33">
        <f>G969*104%</f>
        <v>34781.760000000002</v>
      </c>
      <c r="P969" s="4">
        <v>37451</v>
      </c>
    </row>
    <row r="970" spans="3:16" x14ac:dyDescent="0.25">
      <c r="C970" s="36"/>
      <c r="D970" s="1" t="s">
        <v>611</v>
      </c>
      <c r="E970" s="90"/>
      <c r="N970" s="4"/>
    </row>
    <row r="971" spans="3:16" x14ac:dyDescent="0.25">
      <c r="C971" s="36" t="s">
        <v>741</v>
      </c>
      <c r="D971" s="1" t="s">
        <v>567</v>
      </c>
      <c r="E971" s="90">
        <v>102</v>
      </c>
      <c r="F971" s="3" t="s">
        <v>748</v>
      </c>
      <c r="G971" s="4">
        <v>31751</v>
      </c>
      <c r="N971" s="4">
        <f>SUM(G971+2000)</f>
        <v>33751</v>
      </c>
      <c r="O971" s="33">
        <f>G971*104%</f>
        <v>33021.040000000001</v>
      </c>
      <c r="P971" s="4">
        <v>35656</v>
      </c>
    </row>
    <row r="972" spans="3:16" x14ac:dyDescent="0.25">
      <c r="C972" s="36" t="s">
        <v>741</v>
      </c>
      <c r="D972" s="1" t="s">
        <v>567</v>
      </c>
      <c r="E972" s="90">
        <v>102</v>
      </c>
      <c r="F972" s="3" t="s">
        <v>749</v>
      </c>
      <c r="G972" s="4">
        <v>31751</v>
      </c>
      <c r="N972" s="4">
        <f>SUM(G972+2000)</f>
        <v>33751</v>
      </c>
      <c r="O972" s="33">
        <f>G972*104%</f>
        <v>33021.040000000001</v>
      </c>
      <c r="P972" s="4">
        <v>35656</v>
      </c>
    </row>
    <row r="973" spans="3:16" x14ac:dyDescent="0.25">
      <c r="C973" s="36"/>
      <c r="D973" s="1" t="s">
        <v>611</v>
      </c>
      <c r="E973" s="90"/>
      <c r="N973" s="4"/>
    </row>
    <row r="974" spans="3:16" x14ac:dyDescent="0.25">
      <c r="C974" s="36" t="s">
        <v>741</v>
      </c>
      <c r="D974" s="1" t="s">
        <v>567</v>
      </c>
      <c r="E974" s="90">
        <v>102</v>
      </c>
      <c r="F974" s="3" t="s">
        <v>750</v>
      </c>
      <c r="G974" s="4">
        <v>29510</v>
      </c>
      <c r="N974" s="4">
        <f>SUM(G974+2000)</f>
        <v>31510</v>
      </c>
      <c r="O974" s="33">
        <f>G974*104%</f>
        <v>30690.400000000001</v>
      </c>
      <c r="P974" s="4">
        <v>33280</v>
      </c>
    </row>
    <row r="975" spans="3:16" x14ac:dyDescent="0.25">
      <c r="C975" s="36"/>
      <c r="D975" s="1" t="s">
        <v>611</v>
      </c>
      <c r="E975" s="90"/>
      <c r="N975" s="4"/>
    </row>
    <row r="976" spans="3:16" x14ac:dyDescent="0.25">
      <c r="C976" s="36" t="s">
        <v>741</v>
      </c>
      <c r="D976" s="1" t="s">
        <v>571</v>
      </c>
      <c r="E976" s="90">
        <v>103</v>
      </c>
      <c r="F976" s="3" t="s">
        <v>751</v>
      </c>
      <c r="G976" s="4">
        <v>36413</v>
      </c>
      <c r="N976" s="4">
        <f>SUM(G976+2000)</f>
        <v>38413</v>
      </c>
      <c r="O976" s="33">
        <f>G976*104%</f>
        <v>37869.520000000004</v>
      </c>
      <c r="P976" s="4">
        <v>40598</v>
      </c>
    </row>
    <row r="977" spans="3:16" x14ac:dyDescent="0.25">
      <c r="C977" s="36"/>
      <c r="D977" s="1" t="s">
        <v>142</v>
      </c>
      <c r="E977" s="90"/>
      <c r="K977" s="2" t="s">
        <v>752</v>
      </c>
      <c r="N977" s="4"/>
    </row>
    <row r="978" spans="3:16" x14ac:dyDescent="0.25">
      <c r="C978" s="36"/>
      <c r="D978" s="1" t="s">
        <v>611</v>
      </c>
      <c r="E978" s="90"/>
      <c r="N978" s="4"/>
    </row>
    <row r="979" spans="3:16" x14ac:dyDescent="0.25">
      <c r="C979" s="36" t="s">
        <v>741</v>
      </c>
      <c r="D979" s="1" t="s">
        <v>567</v>
      </c>
      <c r="E979" s="90">
        <v>102</v>
      </c>
      <c r="F979" s="3" t="s">
        <v>753</v>
      </c>
      <c r="G979" s="4">
        <v>31751</v>
      </c>
      <c r="N979" s="4">
        <f>SUM(G979+2000)</f>
        <v>33751</v>
      </c>
      <c r="O979" s="33">
        <f>G979*104%</f>
        <v>33021.040000000001</v>
      </c>
      <c r="P979" s="4">
        <v>35656</v>
      </c>
    </row>
    <row r="980" spans="3:16" x14ac:dyDescent="0.25">
      <c r="C980" s="36"/>
      <c r="D980" s="1" t="s">
        <v>611</v>
      </c>
      <c r="E980" s="90"/>
      <c r="N980" s="4"/>
    </row>
    <row r="981" spans="3:16" x14ac:dyDescent="0.25">
      <c r="C981" s="36" t="s">
        <v>741</v>
      </c>
      <c r="D981" s="1" t="s">
        <v>567</v>
      </c>
      <c r="E981" s="90">
        <v>102</v>
      </c>
      <c r="F981" s="3" t="s">
        <v>754</v>
      </c>
      <c r="G981" s="4">
        <v>28821</v>
      </c>
      <c r="N981" s="4">
        <f>SUM(G981+2000)</f>
        <v>30821</v>
      </c>
      <c r="O981" s="33">
        <f>G981*104%</f>
        <v>29973.84</v>
      </c>
      <c r="P981" s="4">
        <v>32550</v>
      </c>
    </row>
    <row r="982" spans="3:16" x14ac:dyDescent="0.25">
      <c r="C982" s="36"/>
      <c r="D982" s="1" t="s">
        <v>611</v>
      </c>
      <c r="E982" s="90"/>
      <c r="N982" s="4"/>
    </row>
    <row r="983" spans="3:16" x14ac:dyDescent="0.25">
      <c r="C983" s="36" t="s">
        <v>741</v>
      </c>
      <c r="D983" s="1" t="s">
        <v>567</v>
      </c>
      <c r="E983" s="90">
        <v>102</v>
      </c>
      <c r="F983" s="3" t="s">
        <v>755</v>
      </c>
      <c r="G983" s="4">
        <v>30300</v>
      </c>
      <c r="N983" s="4">
        <f>SUM(G983+2000)</f>
        <v>32300</v>
      </c>
      <c r="O983" s="33">
        <f>G983*104%</f>
        <v>31512</v>
      </c>
      <c r="P983" s="4">
        <f t="shared" ref="P983" si="125">SUM(O983+2000)</f>
        <v>33512</v>
      </c>
    </row>
    <row r="984" spans="3:16" x14ac:dyDescent="0.25">
      <c r="C984" s="36"/>
      <c r="D984" s="1" t="s">
        <v>611</v>
      </c>
      <c r="E984" s="90"/>
      <c r="N984" s="4"/>
    </row>
    <row r="985" spans="3:16" x14ac:dyDescent="0.25">
      <c r="C985" s="36" t="s">
        <v>741</v>
      </c>
      <c r="D985" s="1" t="s">
        <v>567</v>
      </c>
      <c r="E985" s="90">
        <v>102</v>
      </c>
      <c r="F985" s="3" t="s">
        <v>756</v>
      </c>
      <c r="G985" s="4">
        <v>30300</v>
      </c>
      <c r="N985" s="4">
        <f>SUM(G985+2000)</f>
        <v>32300</v>
      </c>
      <c r="O985" s="33">
        <f>G985*104%</f>
        <v>31512</v>
      </c>
      <c r="P985" s="4">
        <f t="shared" ref="P985" si="126">SUM(O985+2000)</f>
        <v>33512</v>
      </c>
    </row>
    <row r="986" spans="3:16" x14ac:dyDescent="0.25">
      <c r="C986" s="36"/>
      <c r="D986" s="1" t="s">
        <v>611</v>
      </c>
      <c r="E986" s="90"/>
      <c r="N986" s="4"/>
    </row>
    <row r="987" spans="3:16" x14ac:dyDescent="0.25">
      <c r="C987" s="36" t="s">
        <v>741</v>
      </c>
      <c r="D987" s="1" t="s">
        <v>567</v>
      </c>
      <c r="E987" s="90">
        <v>102</v>
      </c>
      <c r="F987" s="3" t="s">
        <v>757</v>
      </c>
      <c r="G987" s="4">
        <v>26800</v>
      </c>
      <c r="N987" s="4">
        <f>SUM(G987+2000)</f>
        <v>28800</v>
      </c>
      <c r="O987" s="33">
        <f>G987*104%</f>
        <v>27872</v>
      </c>
      <c r="P987" s="4">
        <v>30408</v>
      </c>
    </row>
    <row r="988" spans="3:16" x14ac:dyDescent="0.25">
      <c r="C988" s="36"/>
      <c r="D988" s="1" t="s">
        <v>611</v>
      </c>
      <c r="E988" s="90"/>
      <c r="N988" s="4"/>
    </row>
    <row r="989" spans="3:16" x14ac:dyDescent="0.25">
      <c r="C989" s="36" t="s">
        <v>741</v>
      </c>
      <c r="D989" s="1" t="s">
        <v>567</v>
      </c>
      <c r="E989" s="90">
        <v>102</v>
      </c>
      <c r="F989" s="3" t="s">
        <v>758</v>
      </c>
      <c r="G989" s="4">
        <v>26800</v>
      </c>
      <c r="N989" s="4">
        <f>SUM(G989+2000)</f>
        <v>28800</v>
      </c>
      <c r="O989" s="33">
        <f>G989*104%</f>
        <v>27872</v>
      </c>
      <c r="P989" s="4">
        <v>30408</v>
      </c>
    </row>
    <row r="990" spans="3:16" x14ac:dyDescent="0.25">
      <c r="D990" s="1" t="s">
        <v>611</v>
      </c>
      <c r="E990" s="79"/>
      <c r="N990" s="4"/>
    </row>
    <row r="991" spans="3:16" x14ac:dyDescent="0.25">
      <c r="C991" s="36" t="s">
        <v>741</v>
      </c>
      <c r="D991" s="1" t="s">
        <v>759</v>
      </c>
      <c r="E991" s="79">
        <v>102</v>
      </c>
      <c r="F991" s="3" t="s">
        <v>760</v>
      </c>
      <c r="G991" s="4">
        <v>23638</v>
      </c>
      <c r="N991" s="4">
        <f>SUM(G991+2000)</f>
        <v>25638</v>
      </c>
      <c r="O991" s="33">
        <f>G991*104%</f>
        <v>24583.52</v>
      </c>
      <c r="P991" s="4">
        <v>27057</v>
      </c>
    </row>
    <row r="992" spans="3:16" x14ac:dyDescent="0.25">
      <c r="C992" s="36"/>
      <c r="D992" s="1" t="s">
        <v>611</v>
      </c>
      <c r="E992" s="79"/>
      <c r="N992" s="4"/>
      <c r="O992" s="33"/>
      <c r="P992" s="4"/>
    </row>
    <row r="993" spans="2:16" x14ac:dyDescent="0.25">
      <c r="C993" s="36" t="s">
        <v>741</v>
      </c>
      <c r="D993" s="1" t="s">
        <v>58</v>
      </c>
      <c r="E993" s="91">
        <v>106</v>
      </c>
      <c r="F993" s="3" t="s">
        <v>761</v>
      </c>
      <c r="G993" s="4">
        <v>41129</v>
      </c>
      <c r="N993" s="4">
        <f>SUM(G993+2000)</f>
        <v>43129</v>
      </c>
      <c r="O993" s="33">
        <f>G993*104%</f>
        <v>42774.16</v>
      </c>
      <c r="P993" s="4">
        <v>45597</v>
      </c>
    </row>
    <row r="994" spans="2:16" x14ac:dyDescent="0.25">
      <c r="C994" s="36"/>
      <c r="D994" s="1" t="s">
        <v>611</v>
      </c>
      <c r="E994" s="91"/>
      <c r="N994" s="4"/>
    </row>
    <row r="995" spans="2:16" x14ac:dyDescent="0.25">
      <c r="C995" s="36" t="s">
        <v>741</v>
      </c>
      <c r="D995" s="1" t="s">
        <v>762</v>
      </c>
      <c r="E995" s="91">
        <v>104</v>
      </c>
      <c r="F995" s="3" t="s">
        <v>763</v>
      </c>
      <c r="G995" s="4">
        <v>31045</v>
      </c>
      <c r="N995" s="4">
        <f>SUM(G995+2000)</f>
        <v>33045</v>
      </c>
      <c r="O995" s="33">
        <f>G995*104%</f>
        <v>32286.800000000003</v>
      </c>
      <c r="P995" s="4">
        <v>34908</v>
      </c>
    </row>
    <row r="996" spans="2:16" x14ac:dyDescent="0.25">
      <c r="C996" s="36"/>
      <c r="D996" s="1" t="s">
        <v>611</v>
      </c>
      <c r="E996" s="91"/>
      <c r="N996" s="4"/>
    </row>
    <row r="997" spans="2:16" x14ac:dyDescent="0.25">
      <c r="C997" s="36" t="s">
        <v>741</v>
      </c>
      <c r="D997" s="1" t="s">
        <v>762</v>
      </c>
      <c r="E997" s="91">
        <v>104</v>
      </c>
      <c r="F997" s="3" t="s">
        <v>764</v>
      </c>
      <c r="G997" s="4">
        <v>31045</v>
      </c>
      <c r="N997" s="4">
        <f>SUM(G997+2000)</f>
        <v>33045</v>
      </c>
      <c r="O997" s="33">
        <f>G997*104%</f>
        <v>32286.800000000003</v>
      </c>
      <c r="P997" s="4">
        <v>34908</v>
      </c>
    </row>
    <row r="998" spans="2:16" x14ac:dyDescent="0.25">
      <c r="C998" s="36"/>
      <c r="D998" s="1" t="s">
        <v>611</v>
      </c>
      <c r="E998" s="91"/>
      <c r="N998" s="4"/>
    </row>
    <row r="999" spans="2:16" x14ac:dyDescent="0.25">
      <c r="C999" s="36" t="s">
        <v>741</v>
      </c>
      <c r="D999" s="1" t="s">
        <v>762</v>
      </c>
      <c r="E999" s="91">
        <v>104</v>
      </c>
      <c r="F999" s="3" t="s">
        <v>765</v>
      </c>
      <c r="G999" s="4">
        <v>31045</v>
      </c>
      <c r="N999" s="4">
        <f>SUM(G999+2000)</f>
        <v>33045</v>
      </c>
      <c r="O999" s="33">
        <f>G999*104%</f>
        <v>32286.800000000003</v>
      </c>
      <c r="P999" s="4">
        <v>34908</v>
      </c>
    </row>
    <row r="1000" spans="2:16" x14ac:dyDescent="0.25">
      <c r="C1000" s="36"/>
      <c r="D1000" s="1" t="s">
        <v>766</v>
      </c>
      <c r="E1000" s="91"/>
      <c r="N1000" s="4"/>
    </row>
    <row r="1001" spans="2:16" x14ac:dyDescent="0.25">
      <c r="D1001" s="1" t="s">
        <v>611</v>
      </c>
      <c r="E1001" s="91"/>
      <c r="N1001" s="4"/>
    </row>
    <row r="1002" spans="2:16" x14ac:dyDescent="0.25">
      <c r="C1002" s="36" t="s">
        <v>741</v>
      </c>
      <c r="D1002" s="1" t="s">
        <v>22</v>
      </c>
      <c r="E1002" s="91">
        <v>103</v>
      </c>
      <c r="F1002" s="3" t="s">
        <v>767</v>
      </c>
      <c r="G1002" s="4">
        <v>38551</v>
      </c>
      <c r="N1002" s="4">
        <f>SUM(G1002+2000)</f>
        <v>40551</v>
      </c>
      <c r="O1002" s="33">
        <f>G1002*104%</f>
        <v>40093.040000000001</v>
      </c>
      <c r="P1002" s="4">
        <v>42864</v>
      </c>
    </row>
    <row r="1003" spans="2:16" x14ac:dyDescent="0.25">
      <c r="D1003" s="1" t="s">
        <v>611</v>
      </c>
      <c r="E1003" s="91"/>
      <c r="N1003" s="4"/>
    </row>
    <row r="1004" spans="2:16" x14ac:dyDescent="0.25">
      <c r="C1004" s="36" t="s">
        <v>741</v>
      </c>
      <c r="D1004" s="1" t="s">
        <v>577</v>
      </c>
      <c r="E1004" s="91">
        <v>106</v>
      </c>
      <c r="F1004" s="3" t="s">
        <v>768</v>
      </c>
      <c r="G1004" s="4">
        <v>40067</v>
      </c>
      <c r="K1004" s="2" t="s">
        <v>769</v>
      </c>
      <c r="N1004" s="4">
        <f>SUM(G1004+2000)</f>
        <v>42067</v>
      </c>
      <c r="O1004" s="33">
        <f>G1004*104%</f>
        <v>41669.68</v>
      </c>
      <c r="P1004" s="4">
        <v>46352</v>
      </c>
    </row>
    <row r="1005" spans="2:16" x14ac:dyDescent="0.25">
      <c r="C1005" s="36"/>
      <c r="D1005" s="1" t="s">
        <v>142</v>
      </c>
      <c r="E1005" s="91"/>
      <c r="K1005" s="2" t="s">
        <v>770</v>
      </c>
      <c r="N1005" s="4"/>
    </row>
    <row r="1006" spans="2:16" x14ac:dyDescent="0.25">
      <c r="C1006" s="36" t="s">
        <v>741</v>
      </c>
      <c r="D1006" s="36" t="s">
        <v>771</v>
      </c>
      <c r="E1006" s="72">
        <v>103</v>
      </c>
      <c r="F1006" s="37" t="s">
        <v>772</v>
      </c>
      <c r="G1006" s="4">
        <v>33444</v>
      </c>
      <c r="N1006" s="4">
        <f>SUM(G1006+2000)</f>
        <v>35444</v>
      </c>
      <c r="O1006" s="34">
        <f>G1006*104%</f>
        <v>34781.760000000002</v>
      </c>
      <c r="P1006" s="4">
        <f t="shared" ref="P1006" si="127">SUM(O1006+2000)</f>
        <v>36781.760000000002</v>
      </c>
    </row>
    <row r="1007" spans="2:16" x14ac:dyDescent="0.25">
      <c r="B1007" s="92"/>
      <c r="C1007" s="93" t="s">
        <v>741</v>
      </c>
      <c r="D1007" s="92" t="s">
        <v>732</v>
      </c>
      <c r="E1007" s="79">
        <v>113</v>
      </c>
      <c r="F1007" s="79" t="s">
        <v>773</v>
      </c>
      <c r="G1007" s="94">
        <v>70154</v>
      </c>
      <c r="H1007" s="94"/>
      <c r="I1007" s="94"/>
      <c r="J1007" s="92"/>
      <c r="K1007" s="95"/>
      <c r="L1007" s="92"/>
      <c r="M1007" s="92"/>
      <c r="N1007" s="4">
        <f>SUM(G1007+2000)</f>
        <v>72154</v>
      </c>
      <c r="O1007" s="33">
        <f>G1007*104%</f>
        <v>72960.160000000003</v>
      </c>
      <c r="P1007" s="4">
        <v>78863</v>
      </c>
    </row>
    <row r="1008" spans="2:16" x14ac:dyDescent="0.25">
      <c r="C1008" s="36"/>
      <c r="D1008" s="36" t="s">
        <v>103</v>
      </c>
      <c r="E1008" s="37"/>
      <c r="F1008" s="41"/>
      <c r="G1008" s="42"/>
      <c r="H1008" s="42"/>
      <c r="I1008" s="42"/>
      <c r="J1008" s="40"/>
      <c r="K1008" s="47"/>
      <c r="N1008" s="4"/>
    </row>
    <row r="1009" spans="3:17" x14ac:dyDescent="0.25">
      <c r="C1009" s="36"/>
      <c r="D1009" s="36" t="s">
        <v>610</v>
      </c>
      <c r="E1009" s="37"/>
      <c r="F1009" s="37"/>
      <c r="N1009" s="4"/>
    </row>
    <row r="1010" spans="3:17" x14ac:dyDescent="0.25">
      <c r="C1010" s="36"/>
      <c r="D1010" s="1" t="s">
        <v>611</v>
      </c>
      <c r="E1010" s="37"/>
      <c r="F1010" s="37"/>
      <c r="N1010" s="4"/>
    </row>
    <row r="1011" spans="3:17" x14ac:dyDescent="0.25">
      <c r="C1011" s="36"/>
      <c r="D1011" s="36"/>
      <c r="E1011" s="37"/>
      <c r="F1011" s="37"/>
      <c r="K1011" s="2" t="s">
        <v>774</v>
      </c>
      <c r="N1011" s="4"/>
    </row>
    <row r="1012" spans="3:17" x14ac:dyDescent="0.25">
      <c r="D1012" s="32" t="s">
        <v>78</v>
      </c>
      <c r="G1012" s="43">
        <f>SUM(G962:G1007)</f>
        <v>805954</v>
      </c>
      <c r="N1012" s="43">
        <f>SUM(N962:N1011)</f>
        <v>853954</v>
      </c>
      <c r="O1012" s="44">
        <f>G1012*102%</f>
        <v>822073.08</v>
      </c>
      <c r="P1012" s="43">
        <f>SUM(P962:P1007)</f>
        <v>904812.76</v>
      </c>
    </row>
    <row r="1013" spans="3:17" x14ac:dyDescent="0.25">
      <c r="D1013" s="32"/>
      <c r="N1013" s="4"/>
      <c r="O1013" s="44">
        <f>SUM(O1012-G1012)</f>
        <v>16119.079999999958</v>
      </c>
      <c r="P1013" s="43"/>
    </row>
    <row r="1014" spans="3:17" x14ac:dyDescent="0.25">
      <c r="C1014" s="1" t="s">
        <v>775</v>
      </c>
      <c r="D1014" s="32"/>
      <c r="N1014" s="4"/>
    </row>
    <row r="1015" spans="3:17" x14ac:dyDescent="0.25">
      <c r="C1015" s="1" t="s">
        <v>776</v>
      </c>
      <c r="D1015" s="1" t="s">
        <v>22</v>
      </c>
      <c r="E1015" s="3">
        <v>103</v>
      </c>
      <c r="F1015" s="3" t="s">
        <v>777</v>
      </c>
      <c r="G1015" s="4">
        <v>38823</v>
      </c>
      <c r="N1015" s="4">
        <f>SUM(G1015+2000)</f>
        <v>40823</v>
      </c>
      <c r="O1015" s="33">
        <f>G1015*104%</f>
        <v>40375.919999999998</v>
      </c>
      <c r="P1015" s="4">
        <v>43152</v>
      </c>
    </row>
    <row r="1016" spans="3:17" x14ac:dyDescent="0.25">
      <c r="D1016" s="32"/>
      <c r="N1016" s="4"/>
    </row>
    <row r="1017" spans="3:17" x14ac:dyDescent="0.25">
      <c r="D1017" s="32" t="s">
        <v>78</v>
      </c>
      <c r="G1017" s="43">
        <f>SUM(G1015)</f>
        <v>38823</v>
      </c>
      <c r="N1017" s="43">
        <f>SUM(N1015)</f>
        <v>40823</v>
      </c>
      <c r="O1017" s="44">
        <f>G1017*102%</f>
        <v>39599.46</v>
      </c>
      <c r="P1017" s="43">
        <v>43152</v>
      </c>
    </row>
    <row r="1018" spans="3:17" x14ac:dyDescent="0.25">
      <c r="D1018" s="32"/>
      <c r="N1018" s="4"/>
      <c r="O1018" s="44">
        <f>SUM(O1017-G1017)</f>
        <v>776.45999999999913</v>
      </c>
      <c r="P1018" s="43"/>
    </row>
    <row r="1019" spans="3:17" x14ac:dyDescent="0.25">
      <c r="D1019" s="32"/>
      <c r="N1019" s="4"/>
      <c r="O1019" s="44"/>
    </row>
    <row r="1020" spans="3:17" x14ac:dyDescent="0.25">
      <c r="C1020" s="96" t="s">
        <v>778</v>
      </c>
      <c r="D1020" s="45"/>
      <c r="E1020" s="41"/>
      <c r="F1020" s="41"/>
      <c r="G1020" s="42"/>
      <c r="H1020" s="42"/>
      <c r="I1020" s="42"/>
      <c r="J1020" s="40"/>
      <c r="K1020" s="47"/>
      <c r="L1020" s="40"/>
      <c r="M1020" s="40"/>
      <c r="N1020" s="42"/>
      <c r="O1020" s="40"/>
      <c r="P1020" s="48"/>
      <c r="Q1020" s="97"/>
    </row>
    <row r="1021" spans="3:17" x14ac:dyDescent="0.25">
      <c r="C1021" s="40" t="s">
        <v>779</v>
      </c>
      <c r="D1021" s="36" t="s">
        <v>778</v>
      </c>
      <c r="E1021" s="72">
        <v>108</v>
      </c>
      <c r="F1021" s="37" t="s">
        <v>780</v>
      </c>
      <c r="G1021" s="42">
        <v>46076</v>
      </c>
      <c r="H1021" s="42"/>
      <c r="I1021" s="42"/>
      <c r="J1021" s="40"/>
      <c r="K1021" s="98" t="s">
        <v>781</v>
      </c>
      <c r="L1021" s="40"/>
      <c r="M1021" s="40"/>
      <c r="N1021" s="42">
        <f>SUM(G1021+2000)</f>
        <v>48076</v>
      </c>
      <c r="O1021" s="48">
        <f>G1021*104%</f>
        <v>47919.040000000001</v>
      </c>
      <c r="P1021" s="42">
        <v>48050</v>
      </c>
      <c r="Q1021" s="48"/>
    </row>
    <row r="1022" spans="3:17" x14ac:dyDescent="0.25">
      <c r="C1022" s="40"/>
      <c r="D1022" s="36" t="s">
        <v>680</v>
      </c>
      <c r="E1022" s="72"/>
      <c r="F1022" s="37"/>
      <c r="G1022" s="42"/>
      <c r="H1022" s="42"/>
      <c r="I1022" s="42"/>
      <c r="J1022" s="40"/>
      <c r="K1022" s="98" t="s">
        <v>782</v>
      </c>
      <c r="L1022" s="40"/>
      <c r="M1022" s="40"/>
      <c r="N1022" s="42"/>
      <c r="O1022" s="40"/>
      <c r="P1022" s="48"/>
      <c r="Q1022" s="99"/>
    </row>
    <row r="1023" spans="3:17" x14ac:dyDescent="0.25">
      <c r="C1023" s="40"/>
      <c r="D1023" s="36" t="s">
        <v>610</v>
      </c>
      <c r="E1023" s="72"/>
      <c r="F1023" s="37"/>
      <c r="G1023" s="42"/>
      <c r="H1023" s="42"/>
      <c r="I1023" s="42"/>
      <c r="J1023" s="40"/>
      <c r="K1023" s="98" t="s">
        <v>783</v>
      </c>
      <c r="L1023" s="40"/>
      <c r="M1023" s="40"/>
      <c r="N1023" s="42"/>
      <c r="O1023" s="40"/>
      <c r="P1023" s="48"/>
      <c r="Q1023" s="99"/>
    </row>
    <row r="1024" spans="3:17" x14ac:dyDescent="0.25">
      <c r="C1024" s="40" t="s">
        <v>779</v>
      </c>
      <c r="D1024" s="36" t="s">
        <v>778</v>
      </c>
      <c r="E1024" s="72">
        <v>108</v>
      </c>
      <c r="F1024" s="37" t="s">
        <v>784</v>
      </c>
      <c r="G1024" s="42">
        <v>43228</v>
      </c>
      <c r="H1024" s="42"/>
      <c r="I1024" s="42"/>
      <c r="J1024" s="40"/>
      <c r="K1024" s="47"/>
      <c r="L1024" s="40"/>
      <c r="M1024" s="40"/>
      <c r="N1024" s="42">
        <f>SUM(G1024+2000)</f>
        <v>45228</v>
      </c>
      <c r="O1024" s="48">
        <f>G1024*104%</f>
        <v>44957.120000000003</v>
      </c>
      <c r="P1024" s="42">
        <f>SUM(O1024+4500)</f>
        <v>49457.120000000003</v>
      </c>
      <c r="Q1024" s="48"/>
    </row>
    <row r="1025" spans="2:17" x14ac:dyDescent="0.25">
      <c r="C1025" s="40"/>
      <c r="D1025" s="36" t="s">
        <v>680</v>
      </c>
      <c r="E1025" s="72"/>
      <c r="F1025" s="37"/>
      <c r="G1025" s="42"/>
      <c r="H1025" s="42"/>
      <c r="I1025" s="42"/>
      <c r="J1025" s="40"/>
      <c r="K1025" s="47"/>
      <c r="L1025" s="40"/>
      <c r="M1025" s="40"/>
      <c r="N1025" s="42"/>
      <c r="O1025" s="40"/>
      <c r="P1025" s="48"/>
      <c r="Q1025" s="99"/>
    </row>
    <row r="1026" spans="2:17" x14ac:dyDescent="0.25">
      <c r="C1026" s="40"/>
      <c r="D1026" s="36" t="s">
        <v>610</v>
      </c>
      <c r="E1026" s="72"/>
      <c r="F1026" s="37"/>
      <c r="G1026" s="42"/>
      <c r="H1026" s="42"/>
      <c r="I1026" s="42"/>
      <c r="J1026" s="40"/>
      <c r="K1026" s="47"/>
      <c r="L1026" s="40"/>
      <c r="M1026" s="40"/>
      <c r="N1026" s="42"/>
      <c r="O1026" s="40"/>
      <c r="P1026" s="48"/>
      <c r="Q1026" s="100"/>
    </row>
    <row r="1027" spans="2:17" x14ac:dyDescent="0.25">
      <c r="C1027" s="40"/>
      <c r="D1027" s="36"/>
      <c r="E1027" s="72"/>
      <c r="F1027" s="37"/>
      <c r="G1027" s="42"/>
      <c r="H1027" s="42"/>
      <c r="I1027" s="42"/>
      <c r="J1027" s="40"/>
      <c r="K1027" s="47"/>
      <c r="L1027" s="40"/>
      <c r="M1027" s="40"/>
      <c r="N1027" s="42"/>
      <c r="O1027" s="40"/>
      <c r="P1027" s="48"/>
      <c r="Q1027" s="99"/>
    </row>
    <row r="1028" spans="2:17" x14ac:dyDescent="0.25">
      <c r="C1028" s="40"/>
      <c r="D1028" s="45" t="s">
        <v>78</v>
      </c>
      <c r="E1028" s="78"/>
      <c r="F1028" s="41"/>
      <c r="G1028" s="68">
        <f>SUM(G1021:G1025)</f>
        <v>89304</v>
      </c>
      <c r="H1028" s="42"/>
      <c r="I1028" s="42"/>
      <c r="J1028" s="40"/>
      <c r="K1028" s="47"/>
      <c r="L1028" s="40"/>
      <c r="M1028" s="40"/>
      <c r="N1028" s="68">
        <f>SUM(N1021:N1025)</f>
        <v>93304</v>
      </c>
      <c r="O1028" s="87">
        <f>G1028*102%</f>
        <v>91090.08</v>
      </c>
      <c r="P1028" s="68">
        <f>SUM(P1021:P1024)</f>
        <v>97507.12</v>
      </c>
      <c r="Q1028" s="99"/>
    </row>
    <row r="1029" spans="2:17" x14ac:dyDescent="0.25">
      <c r="C1029" s="40"/>
      <c r="D1029" s="45"/>
      <c r="E1029" s="78"/>
      <c r="F1029" s="41"/>
      <c r="G1029" s="68"/>
      <c r="H1029" s="42"/>
      <c r="I1029" s="42"/>
      <c r="J1029" s="40"/>
      <c r="K1029" s="47"/>
      <c r="L1029" s="40"/>
      <c r="M1029" s="40"/>
      <c r="N1029" s="42"/>
      <c r="O1029" s="40"/>
      <c r="P1029" s="48"/>
      <c r="Q1029" s="99"/>
    </row>
    <row r="1030" spans="2:17" x14ac:dyDescent="0.25">
      <c r="C1030" s="45" t="s">
        <v>785</v>
      </c>
      <c r="D1030" s="53"/>
      <c r="E1030" s="71"/>
      <c r="F1030" s="71"/>
      <c r="G1030" s="42"/>
      <c r="H1030" s="42"/>
      <c r="I1030" s="42"/>
      <c r="J1030" s="40"/>
      <c r="K1030" s="47"/>
      <c r="L1030" s="40"/>
      <c r="M1030" s="40"/>
      <c r="N1030" s="42"/>
      <c r="O1030" s="40"/>
      <c r="P1030" s="48"/>
      <c r="Q1030" s="99"/>
    </row>
    <row r="1031" spans="2:17" x14ac:dyDescent="0.25">
      <c r="E1031" s="74"/>
      <c r="N1031" s="4"/>
    </row>
    <row r="1032" spans="2:17" x14ac:dyDescent="0.25">
      <c r="C1032" s="1" t="s">
        <v>786</v>
      </c>
      <c r="D1032" s="1" t="s">
        <v>22</v>
      </c>
      <c r="E1032" s="89">
        <v>103</v>
      </c>
      <c r="F1032" s="3" t="s">
        <v>787</v>
      </c>
      <c r="G1032" s="4">
        <v>41230</v>
      </c>
      <c r="N1032" s="4">
        <f>SUM(G1032+2000)</f>
        <v>43230</v>
      </c>
      <c r="O1032" s="33">
        <f>G1032*104%</f>
        <v>42879.200000000004</v>
      </c>
      <c r="P1032" s="4">
        <v>45704</v>
      </c>
    </row>
    <row r="1033" spans="2:17" x14ac:dyDescent="0.25">
      <c r="C1033" s="40"/>
      <c r="D1033" s="40" t="s">
        <v>788</v>
      </c>
      <c r="E1033" s="78"/>
      <c r="F1033" s="41"/>
      <c r="N1033" s="4"/>
    </row>
    <row r="1034" spans="2:17" x14ac:dyDescent="0.25">
      <c r="C1034" s="36"/>
      <c r="E1034" s="89"/>
      <c r="K1034" s="101"/>
      <c r="N1034" s="4"/>
    </row>
    <row r="1035" spans="2:17" x14ac:dyDescent="0.25">
      <c r="C1035" s="36"/>
      <c r="D1035" s="32" t="s">
        <v>73</v>
      </c>
      <c r="E1035" s="102"/>
      <c r="F1035" s="29"/>
      <c r="G1035" s="43">
        <f>SUM(G1032)</f>
        <v>41230</v>
      </c>
      <c r="N1035" s="43">
        <f>SUM(N1032:N1034)</f>
        <v>43230</v>
      </c>
      <c r="O1035" s="44">
        <f>G1035*102%</f>
        <v>42054.6</v>
      </c>
      <c r="P1035" s="43">
        <v>45704</v>
      </c>
    </row>
    <row r="1036" spans="2:17" x14ac:dyDescent="0.25">
      <c r="C1036" s="36"/>
      <c r="D1036" s="32"/>
      <c r="E1036" s="102"/>
      <c r="F1036" s="29"/>
      <c r="G1036" s="43"/>
      <c r="N1036" s="43"/>
    </row>
    <row r="1037" spans="2:17" x14ac:dyDescent="0.25">
      <c r="C1037" s="40"/>
      <c r="D1037" s="32" t="s">
        <v>789</v>
      </c>
      <c r="N1037" s="4"/>
    </row>
    <row r="1038" spans="2:17" x14ac:dyDescent="0.25">
      <c r="B1038" s="40"/>
      <c r="C1038" s="40" t="s">
        <v>790</v>
      </c>
      <c r="D1038" s="45" t="s">
        <v>791</v>
      </c>
      <c r="E1038" s="78">
        <v>108</v>
      </c>
      <c r="F1038" s="41" t="s">
        <v>792</v>
      </c>
      <c r="G1038" s="42">
        <v>45424</v>
      </c>
      <c r="H1038" s="63"/>
      <c r="I1038" s="63"/>
      <c r="J1038" s="62"/>
      <c r="K1038" s="64"/>
      <c r="L1038" s="62"/>
      <c r="M1038" s="40"/>
      <c r="N1038" s="4">
        <f>SUM(G1038+2000)</f>
        <v>47424</v>
      </c>
      <c r="O1038" s="33">
        <f>G1038*104%</f>
        <v>47240.959999999999</v>
      </c>
      <c r="P1038" s="4">
        <v>52649</v>
      </c>
    </row>
    <row r="1039" spans="2:17" x14ac:dyDescent="0.25">
      <c r="B1039" s="40"/>
      <c r="C1039" s="40"/>
      <c r="D1039" s="36" t="s">
        <v>793</v>
      </c>
      <c r="E1039" s="72"/>
      <c r="F1039" s="37"/>
      <c r="G1039" s="42"/>
      <c r="H1039" s="63"/>
      <c r="I1039" s="63"/>
      <c r="J1039" s="62"/>
      <c r="K1039" s="64"/>
      <c r="L1039" s="62"/>
      <c r="M1039" s="40"/>
      <c r="N1039" s="42"/>
    </row>
    <row r="1040" spans="2:17" x14ac:dyDescent="0.25">
      <c r="B1040" s="40"/>
      <c r="C1040" s="40"/>
      <c r="D1040" s="40" t="s">
        <v>696</v>
      </c>
      <c r="E1040" s="78"/>
      <c r="F1040" s="41"/>
      <c r="G1040" s="42"/>
      <c r="H1040" s="63"/>
      <c r="I1040" s="63"/>
      <c r="J1040" s="62"/>
      <c r="K1040" s="64"/>
      <c r="L1040" s="62"/>
      <c r="M1040" s="40"/>
      <c r="N1040" s="42"/>
    </row>
    <row r="1041" spans="2:16" x14ac:dyDescent="0.25">
      <c r="B1041" s="40"/>
      <c r="C1041" s="40"/>
      <c r="D1041" s="40" t="s">
        <v>619</v>
      </c>
      <c r="E1041" s="78"/>
      <c r="F1041" s="41"/>
      <c r="G1041" s="42"/>
      <c r="H1041" s="63"/>
      <c r="I1041" s="63"/>
      <c r="J1041" s="62"/>
      <c r="K1041" s="64"/>
      <c r="L1041" s="62"/>
      <c r="M1041" s="40"/>
      <c r="N1041" s="42"/>
    </row>
    <row r="1042" spans="2:16" x14ac:dyDescent="0.25">
      <c r="B1042" s="40"/>
      <c r="C1042" s="40"/>
      <c r="D1042" s="36" t="s">
        <v>611</v>
      </c>
      <c r="E1042" s="78"/>
      <c r="F1042" s="41"/>
      <c r="G1042" s="42"/>
      <c r="H1042" s="63"/>
      <c r="I1042" s="63"/>
      <c r="J1042" s="62"/>
      <c r="K1042" s="64"/>
      <c r="L1042" s="62"/>
      <c r="M1042" s="40"/>
      <c r="N1042" s="42"/>
    </row>
    <row r="1043" spans="2:16" x14ac:dyDescent="0.25">
      <c r="C1043" s="40"/>
      <c r="D1043" s="36"/>
      <c r="E1043" s="78"/>
      <c r="F1043" s="41"/>
      <c r="N1043" s="4"/>
    </row>
    <row r="1044" spans="2:16" x14ac:dyDescent="0.25">
      <c r="D1044" s="45" t="s">
        <v>78</v>
      </c>
      <c r="E1044" s="78"/>
      <c r="F1044" s="41"/>
      <c r="G1044" s="43">
        <f>SUM(G1038:G1042)</f>
        <v>45424</v>
      </c>
      <c r="N1044" s="43">
        <f t="shared" ref="N1044" si="128">SUM(N1038:N1042)</f>
        <v>47424</v>
      </c>
      <c r="O1044" s="44">
        <f>G1044*102%</f>
        <v>46332.480000000003</v>
      </c>
      <c r="P1044" s="43">
        <v>52649</v>
      </c>
    </row>
    <row r="1045" spans="2:16" x14ac:dyDescent="0.25">
      <c r="E1045" s="74"/>
      <c r="N1045" s="4"/>
      <c r="O1045" s="44">
        <f>SUM(O1044-G1044)</f>
        <v>908.4800000000032</v>
      </c>
      <c r="P1045" s="43"/>
    </row>
    <row r="1046" spans="2:16" x14ac:dyDescent="0.25">
      <c r="D1046" s="32"/>
      <c r="E1046" s="74"/>
      <c r="G1046" s="43"/>
      <c r="N1046" s="4"/>
    </row>
    <row r="1047" spans="2:16" x14ac:dyDescent="0.25">
      <c r="D1047" s="32" t="s">
        <v>794</v>
      </c>
      <c r="E1047" s="74"/>
      <c r="N1047" s="4"/>
    </row>
    <row r="1048" spans="2:16" x14ac:dyDescent="0.25">
      <c r="C1048" s="40" t="s">
        <v>795</v>
      </c>
      <c r="D1048" s="36" t="s">
        <v>660</v>
      </c>
      <c r="E1048" s="72">
        <v>108</v>
      </c>
      <c r="F1048" s="37" t="s">
        <v>796</v>
      </c>
      <c r="G1048" s="42">
        <v>46595</v>
      </c>
      <c r="H1048" s="63"/>
      <c r="I1048" s="63"/>
      <c r="J1048" s="62"/>
      <c r="K1048" s="64"/>
      <c r="L1048" s="62"/>
      <c r="M1048" s="40"/>
      <c r="N1048" s="4">
        <f>SUM(G1048+2000)</f>
        <v>48595</v>
      </c>
      <c r="O1048" s="33">
        <f>G1048*104%</f>
        <v>48458.8</v>
      </c>
      <c r="P1048" s="4">
        <v>53891</v>
      </c>
    </row>
    <row r="1049" spans="2:16" x14ac:dyDescent="0.25">
      <c r="C1049" s="40"/>
      <c r="D1049" s="40" t="s">
        <v>696</v>
      </c>
      <c r="E1049" s="72"/>
      <c r="F1049" s="37"/>
      <c r="G1049" s="42"/>
      <c r="H1049" s="63"/>
      <c r="I1049" s="63"/>
      <c r="J1049" s="62"/>
      <c r="K1049" s="64"/>
      <c r="L1049" s="62"/>
      <c r="M1049" s="40"/>
      <c r="N1049" s="42"/>
    </row>
    <row r="1050" spans="2:16" x14ac:dyDescent="0.25">
      <c r="C1050" s="40"/>
      <c r="D1050" s="36" t="s">
        <v>797</v>
      </c>
      <c r="E1050" s="72"/>
      <c r="F1050" s="37"/>
      <c r="G1050" s="42"/>
      <c r="H1050" s="63"/>
      <c r="I1050" s="63"/>
      <c r="J1050" s="62"/>
      <c r="K1050" s="64"/>
      <c r="L1050" s="62"/>
      <c r="M1050" s="40"/>
      <c r="N1050" s="42"/>
    </row>
    <row r="1051" spans="2:16" x14ac:dyDescent="0.25">
      <c r="C1051" s="40"/>
      <c r="D1051" s="36" t="s">
        <v>611</v>
      </c>
      <c r="E1051" s="72"/>
      <c r="F1051" s="37"/>
      <c r="G1051" s="42"/>
      <c r="H1051" s="63"/>
      <c r="I1051" s="63"/>
      <c r="J1051" s="62"/>
      <c r="K1051" s="64"/>
      <c r="L1051" s="62"/>
      <c r="M1051" s="40"/>
      <c r="N1051" s="42"/>
    </row>
    <row r="1052" spans="2:16" x14ac:dyDescent="0.25">
      <c r="C1052" s="40" t="s">
        <v>795</v>
      </c>
      <c r="D1052" s="35" t="s">
        <v>660</v>
      </c>
      <c r="E1052" s="50">
        <v>108</v>
      </c>
      <c r="F1052" s="42" t="s">
        <v>798</v>
      </c>
      <c r="G1052" s="42">
        <v>41000</v>
      </c>
      <c r="H1052" s="63"/>
      <c r="I1052" s="63"/>
      <c r="J1052" s="62"/>
      <c r="K1052" s="64"/>
      <c r="L1052" s="62"/>
      <c r="M1052" s="40"/>
      <c r="N1052" s="4">
        <f>SUM(G1052+2000)</f>
        <v>43000</v>
      </c>
      <c r="O1052" s="33">
        <f>G1052*104%</f>
        <v>42640</v>
      </c>
      <c r="P1052" s="4">
        <v>47960</v>
      </c>
    </row>
    <row r="1053" spans="2:16" x14ac:dyDescent="0.25">
      <c r="C1053" s="39"/>
      <c r="D1053" s="40" t="s">
        <v>696</v>
      </c>
      <c r="E1053" s="50"/>
      <c r="F1053" s="42"/>
      <c r="G1053" s="42"/>
      <c r="H1053" s="63"/>
      <c r="I1053" s="63"/>
      <c r="J1053" s="62"/>
      <c r="K1053" s="64"/>
      <c r="L1053" s="62"/>
      <c r="M1053" s="40"/>
      <c r="N1053" s="42"/>
    </row>
    <row r="1054" spans="2:16" x14ac:dyDescent="0.25">
      <c r="C1054" s="39"/>
      <c r="D1054" s="36" t="s">
        <v>797</v>
      </c>
      <c r="E1054" s="50"/>
      <c r="F1054" s="42"/>
      <c r="G1054" s="42"/>
      <c r="H1054" s="63"/>
      <c r="I1054" s="63"/>
      <c r="J1054" s="62"/>
      <c r="K1054" s="64"/>
      <c r="L1054" s="62"/>
      <c r="M1054" s="40"/>
      <c r="N1054" s="42"/>
    </row>
    <row r="1055" spans="2:16" x14ac:dyDescent="0.25">
      <c r="C1055" s="39"/>
      <c r="D1055" s="36" t="s">
        <v>611</v>
      </c>
      <c r="E1055" s="50"/>
      <c r="F1055" s="42"/>
      <c r="G1055" s="42"/>
      <c r="H1055" s="63"/>
      <c r="I1055" s="63"/>
      <c r="J1055" s="62"/>
      <c r="K1055" s="64"/>
      <c r="L1055" s="62"/>
      <c r="M1055" s="40"/>
      <c r="N1055" s="42"/>
    </row>
    <row r="1056" spans="2:16" x14ac:dyDescent="0.25">
      <c r="C1056" s="39" t="s">
        <v>795</v>
      </c>
      <c r="D1056" s="36" t="s">
        <v>799</v>
      </c>
      <c r="E1056" s="50">
        <v>108</v>
      </c>
      <c r="F1056" s="42" t="s">
        <v>800</v>
      </c>
      <c r="G1056" s="42">
        <v>41000</v>
      </c>
      <c r="H1056" s="63"/>
      <c r="I1056" s="63"/>
      <c r="J1056" s="62"/>
      <c r="K1056" s="64"/>
      <c r="L1056" s="62"/>
      <c r="M1056" s="40"/>
      <c r="N1056" s="4">
        <f>SUM(G1056+2000)</f>
        <v>43000</v>
      </c>
      <c r="O1056" s="33">
        <f>G1056*104%</f>
        <v>42640</v>
      </c>
      <c r="P1056" s="4">
        <v>47960</v>
      </c>
    </row>
    <row r="1057" spans="2:16" x14ac:dyDescent="0.25">
      <c r="C1057" s="39"/>
      <c r="D1057" s="40" t="s">
        <v>696</v>
      </c>
      <c r="E1057" s="103"/>
      <c r="F1057" s="42"/>
      <c r="G1057" s="42"/>
      <c r="H1057" s="63"/>
      <c r="I1057" s="63"/>
      <c r="J1057" s="62"/>
      <c r="K1057" s="64"/>
      <c r="L1057" s="62"/>
      <c r="M1057" s="40"/>
      <c r="N1057" s="4"/>
    </row>
    <row r="1058" spans="2:16" x14ac:dyDescent="0.25">
      <c r="C1058" s="39"/>
      <c r="D1058" s="36" t="s">
        <v>801</v>
      </c>
      <c r="E1058" s="103"/>
      <c r="F1058" s="42"/>
      <c r="G1058" s="42"/>
      <c r="H1058" s="63"/>
      <c r="I1058" s="63"/>
      <c r="J1058" s="62"/>
      <c r="K1058" s="64"/>
      <c r="L1058" s="62"/>
      <c r="M1058" s="40"/>
      <c r="N1058" s="4"/>
    </row>
    <row r="1059" spans="2:16" x14ac:dyDescent="0.25">
      <c r="C1059" s="39"/>
      <c r="D1059" s="36" t="s">
        <v>611</v>
      </c>
      <c r="E1059" s="103"/>
      <c r="F1059" s="42"/>
      <c r="G1059" s="42"/>
      <c r="H1059" s="63"/>
      <c r="I1059" s="63"/>
      <c r="J1059" s="62"/>
      <c r="K1059" s="64"/>
      <c r="L1059" s="62"/>
      <c r="M1059" s="40"/>
      <c r="N1059" s="4"/>
    </row>
    <row r="1060" spans="2:16" x14ac:dyDescent="0.25">
      <c r="C1060" s="39" t="s">
        <v>795</v>
      </c>
      <c r="D1060" s="36" t="s">
        <v>799</v>
      </c>
      <c r="E1060" s="50">
        <v>108</v>
      </c>
      <c r="F1060" s="42" t="s">
        <v>802</v>
      </c>
      <c r="G1060" s="42">
        <v>41000</v>
      </c>
      <c r="H1060" s="63"/>
      <c r="I1060" s="63"/>
      <c r="J1060" s="62"/>
      <c r="K1060" s="64"/>
      <c r="L1060" s="62"/>
      <c r="M1060" s="40"/>
      <c r="N1060" s="4">
        <f>SUM(G1060+2000)</f>
        <v>43000</v>
      </c>
      <c r="O1060" s="33">
        <f>G1060*104%</f>
        <v>42640</v>
      </c>
      <c r="P1060" s="4">
        <v>47960</v>
      </c>
    </row>
    <row r="1061" spans="2:16" x14ac:dyDescent="0.25">
      <c r="C1061" s="39"/>
      <c r="D1061" s="40" t="s">
        <v>696</v>
      </c>
      <c r="E1061" s="103"/>
      <c r="F1061" s="104"/>
      <c r="G1061" s="42"/>
      <c r="H1061" s="63"/>
      <c r="I1061" s="63"/>
      <c r="J1061" s="62"/>
      <c r="K1061" s="64"/>
      <c r="L1061" s="62"/>
      <c r="M1061" s="40"/>
      <c r="N1061" s="42"/>
    </row>
    <row r="1062" spans="2:16" x14ac:dyDescent="0.25">
      <c r="C1062" s="39"/>
      <c r="D1062" s="36" t="s">
        <v>801</v>
      </c>
      <c r="E1062" s="103"/>
      <c r="F1062" s="104"/>
      <c r="G1062" s="104"/>
      <c r="H1062" s="63"/>
      <c r="I1062" s="63"/>
      <c r="J1062" s="62"/>
      <c r="K1062" s="64"/>
      <c r="L1062" s="62"/>
      <c r="M1062" s="40"/>
      <c r="N1062" s="42"/>
    </row>
    <row r="1063" spans="2:16" x14ac:dyDescent="0.25">
      <c r="C1063" s="39"/>
      <c r="D1063" s="36" t="s">
        <v>611</v>
      </c>
      <c r="E1063" s="103"/>
      <c r="F1063" s="104"/>
      <c r="G1063" s="104"/>
      <c r="H1063" s="63"/>
      <c r="I1063" s="63"/>
      <c r="J1063" s="62"/>
      <c r="K1063" s="64"/>
      <c r="L1063" s="62"/>
      <c r="M1063" s="40"/>
      <c r="N1063" s="42"/>
    </row>
    <row r="1064" spans="2:16" x14ac:dyDescent="0.25">
      <c r="C1064" s="39"/>
      <c r="D1064" s="35"/>
      <c r="E1064" s="50"/>
      <c r="F1064" s="42"/>
      <c r="G1064" s="42"/>
      <c r="H1064" s="63"/>
      <c r="I1064" s="63"/>
      <c r="J1064" s="62"/>
      <c r="K1064" s="64"/>
      <c r="L1064" s="62"/>
      <c r="M1064" s="40"/>
      <c r="N1064" s="42"/>
    </row>
    <row r="1065" spans="2:16" x14ac:dyDescent="0.25">
      <c r="C1065" s="40"/>
      <c r="D1065" s="45" t="s">
        <v>78</v>
      </c>
      <c r="E1065" s="78"/>
      <c r="F1065" s="41"/>
      <c r="G1065" s="68">
        <f>SUM(G1048:G1060)</f>
        <v>169595</v>
      </c>
      <c r="H1065" s="63"/>
      <c r="I1065" s="63"/>
      <c r="J1065" s="62"/>
      <c r="K1065" s="64"/>
      <c r="L1065" s="62"/>
      <c r="M1065" s="40"/>
      <c r="N1065" s="68">
        <f>SUM(N1048:N1052)</f>
        <v>91595</v>
      </c>
      <c r="O1065" s="44">
        <f>G1065*102%</f>
        <v>172986.9</v>
      </c>
      <c r="P1065" s="68">
        <f>SUM(P1048:P1060)</f>
        <v>197771</v>
      </c>
    </row>
    <row r="1066" spans="2:16" x14ac:dyDescent="0.25">
      <c r="E1066" s="74"/>
      <c r="N1066" s="4"/>
      <c r="O1066" s="44">
        <f>SUM(O1065-G1065)</f>
        <v>3391.8999999999942</v>
      </c>
      <c r="P1066" s="43"/>
    </row>
    <row r="1067" spans="2:16" x14ac:dyDescent="0.25">
      <c r="B1067" s="92"/>
      <c r="C1067" s="32" t="s">
        <v>803</v>
      </c>
      <c r="D1067" s="32"/>
      <c r="E1067" s="83"/>
      <c r="N1067" s="4"/>
    </row>
    <row r="1068" spans="2:16" x14ac:dyDescent="0.25">
      <c r="B1068" s="92"/>
      <c r="E1068" s="83"/>
      <c r="N1068" s="4"/>
    </row>
    <row r="1069" spans="2:16" x14ac:dyDescent="0.25">
      <c r="B1069" s="92"/>
      <c r="C1069" s="1" t="s">
        <v>804</v>
      </c>
      <c r="D1069" s="36" t="s">
        <v>805</v>
      </c>
      <c r="E1069" s="37">
        <v>109</v>
      </c>
      <c r="F1069" s="37" t="s">
        <v>806</v>
      </c>
      <c r="G1069" s="4">
        <v>47736</v>
      </c>
      <c r="H1069" s="38">
        <v>47476</v>
      </c>
      <c r="I1069" s="38">
        <v>51042</v>
      </c>
      <c r="J1069" s="33">
        <f t="shared" ref="J1069" si="129">SUM(H1069+1000)</f>
        <v>48476</v>
      </c>
      <c r="N1069" s="4">
        <f>SUM(G1069+2000)</f>
        <v>49736</v>
      </c>
      <c r="O1069" s="33">
        <f>G1069*104%</f>
        <v>49645.440000000002</v>
      </c>
      <c r="P1069" s="4">
        <v>54460</v>
      </c>
    </row>
    <row r="1070" spans="2:16" x14ac:dyDescent="0.25">
      <c r="B1070" s="36"/>
      <c r="D1070" s="1" t="s">
        <v>142</v>
      </c>
      <c r="E1070" s="83"/>
      <c r="N1070" s="4"/>
    </row>
    <row r="1071" spans="2:16" x14ac:dyDescent="0.25">
      <c r="B1071" s="92"/>
      <c r="C1071" s="1" t="s">
        <v>804</v>
      </c>
      <c r="D1071" s="1" t="s">
        <v>807</v>
      </c>
      <c r="E1071" s="83">
        <v>107</v>
      </c>
      <c r="F1071" s="3" t="s">
        <v>808</v>
      </c>
      <c r="G1071" s="4">
        <v>34800</v>
      </c>
      <c r="H1071" s="4">
        <v>33800</v>
      </c>
      <c r="I1071" s="4">
        <v>35600</v>
      </c>
      <c r="J1071" s="33">
        <f t="shared" ref="J1071" si="130">SUM(H1071+1000)</f>
        <v>34800</v>
      </c>
      <c r="N1071" s="4">
        <f>SUM(G1071+2000)</f>
        <v>36800</v>
      </c>
      <c r="O1071" s="33">
        <f>G1071*104%</f>
        <v>36192</v>
      </c>
      <c r="P1071" s="4">
        <v>38192</v>
      </c>
    </row>
    <row r="1072" spans="2:16" x14ac:dyDescent="0.25">
      <c r="B1072" s="92"/>
      <c r="D1072" s="1" t="s">
        <v>142</v>
      </c>
      <c r="E1072" s="83"/>
      <c r="N1072" s="4"/>
    </row>
    <row r="1073" spans="2:16" x14ac:dyDescent="0.25">
      <c r="B1073" s="92"/>
      <c r="C1073" s="1" t="s">
        <v>804</v>
      </c>
      <c r="D1073" s="1" t="s">
        <v>807</v>
      </c>
      <c r="E1073" s="83">
        <v>107</v>
      </c>
      <c r="F1073" s="3" t="s">
        <v>809</v>
      </c>
      <c r="G1073" s="4">
        <v>36000</v>
      </c>
      <c r="H1073" s="4">
        <v>35000</v>
      </c>
      <c r="I1073" s="4">
        <v>38000</v>
      </c>
      <c r="J1073" s="33">
        <f t="shared" ref="J1073" si="131">SUM(H1073+1000)</f>
        <v>36000</v>
      </c>
      <c r="N1073" s="4">
        <f>SUM(G1073+2000)</f>
        <v>38000</v>
      </c>
      <c r="O1073" s="33">
        <f>G1073*104%</f>
        <v>37440</v>
      </c>
      <c r="P1073" s="4">
        <v>39440</v>
      </c>
    </row>
    <row r="1074" spans="2:16" x14ac:dyDescent="0.25">
      <c r="B1074" s="92"/>
      <c r="D1074" s="1" t="s">
        <v>142</v>
      </c>
      <c r="E1074" s="83"/>
      <c r="N1074" s="4"/>
    </row>
    <row r="1075" spans="2:16" x14ac:dyDescent="0.25">
      <c r="B1075" s="92"/>
      <c r="C1075" s="1" t="s">
        <v>804</v>
      </c>
      <c r="D1075" s="1" t="s">
        <v>39</v>
      </c>
      <c r="E1075" s="83">
        <v>101</v>
      </c>
      <c r="F1075" s="3" t="s">
        <v>810</v>
      </c>
      <c r="G1075" s="4">
        <v>22218</v>
      </c>
      <c r="H1075" s="4">
        <v>21218</v>
      </c>
      <c r="I1075" s="4">
        <v>21219</v>
      </c>
      <c r="J1075" s="33">
        <f t="shared" ref="J1075" si="132">SUM(H1075+1000)</f>
        <v>22218</v>
      </c>
      <c r="N1075" s="4">
        <f>SUM(G1075+2000)</f>
        <v>24218</v>
      </c>
      <c r="O1075" s="33">
        <f>G1075*104%</f>
        <v>23106.720000000001</v>
      </c>
      <c r="P1075" s="4">
        <f t="shared" ref="P1075" si="133">SUM(O1075+2000)</f>
        <v>25106.720000000001</v>
      </c>
    </row>
    <row r="1076" spans="2:16" x14ac:dyDescent="0.25">
      <c r="B1076" s="92"/>
      <c r="E1076" s="83"/>
      <c r="N1076" s="4"/>
    </row>
    <row r="1077" spans="2:16" x14ac:dyDescent="0.25">
      <c r="B1077" s="92"/>
      <c r="C1077" s="32"/>
      <c r="D1077" s="32" t="s">
        <v>73</v>
      </c>
      <c r="E1077" s="105"/>
      <c r="F1077" s="29"/>
      <c r="G1077" s="43">
        <f>SUM(G1069:G1075)</f>
        <v>140754</v>
      </c>
      <c r="H1077" s="43">
        <v>137494</v>
      </c>
      <c r="I1077" s="4">
        <v>145861</v>
      </c>
      <c r="N1077" s="43">
        <f>SUM(N1069:N1075)</f>
        <v>148754</v>
      </c>
      <c r="O1077" s="44">
        <f>G1077*102%</f>
        <v>143569.08000000002</v>
      </c>
      <c r="P1077" s="43">
        <f>SUM(P1069:P1075)</f>
        <v>157198.72</v>
      </c>
    </row>
    <row r="1078" spans="2:16" x14ac:dyDescent="0.25">
      <c r="B1078" s="92"/>
      <c r="E1078" s="83"/>
      <c r="N1078" s="4"/>
      <c r="O1078" s="44">
        <f>SUM(O1077-G1077)</f>
        <v>2815.0800000000163</v>
      </c>
      <c r="P1078" s="43"/>
    </row>
    <row r="1079" spans="2:16" x14ac:dyDescent="0.25">
      <c r="B1079" s="92"/>
      <c r="C1079" s="32" t="s">
        <v>811</v>
      </c>
      <c r="D1079" s="32"/>
      <c r="E1079" s="83"/>
      <c r="N1079" s="4"/>
    </row>
    <row r="1080" spans="2:16" x14ac:dyDescent="0.25">
      <c r="B1080" s="92"/>
      <c r="E1080" s="83"/>
      <c r="N1080" s="4"/>
    </row>
    <row r="1081" spans="2:16" x14ac:dyDescent="0.25">
      <c r="B1081" s="92"/>
      <c r="C1081" s="1" t="s">
        <v>812</v>
      </c>
      <c r="D1081" s="1" t="s">
        <v>813</v>
      </c>
      <c r="E1081" s="83">
        <v>111</v>
      </c>
      <c r="F1081" s="3" t="s">
        <v>814</v>
      </c>
      <c r="G1081" s="4">
        <v>50000</v>
      </c>
      <c r="H1081" s="4">
        <v>49000</v>
      </c>
      <c r="I1081" s="4">
        <v>56200</v>
      </c>
      <c r="J1081" s="33">
        <f t="shared" ref="J1081:J1084" si="134">SUM(H1081+1000)</f>
        <v>50000</v>
      </c>
      <c r="N1081" s="4">
        <f>SUM(G1081+2000)</f>
        <v>52000</v>
      </c>
      <c r="O1081" s="33">
        <f>G1081*104%</f>
        <v>52000</v>
      </c>
      <c r="P1081" s="4">
        <v>55000</v>
      </c>
    </row>
    <row r="1082" spans="2:16" x14ac:dyDescent="0.25">
      <c r="B1082" s="92"/>
      <c r="C1082" s="1" t="s">
        <v>812</v>
      </c>
      <c r="D1082" s="1" t="s">
        <v>815</v>
      </c>
      <c r="E1082" s="83">
        <v>106</v>
      </c>
      <c r="F1082" s="3" t="s">
        <v>816</v>
      </c>
      <c r="G1082" s="4">
        <v>40067</v>
      </c>
      <c r="H1082" s="4">
        <v>39067</v>
      </c>
      <c r="I1082" s="4">
        <v>46553</v>
      </c>
      <c r="J1082" s="33">
        <f t="shared" si="134"/>
        <v>40067</v>
      </c>
      <c r="N1082" s="4">
        <f>SUM(G1082+2000)</f>
        <v>42067</v>
      </c>
      <c r="O1082" s="33">
        <f>G1082*104%</f>
        <v>41669.68</v>
      </c>
      <c r="P1082" s="4">
        <v>44471</v>
      </c>
    </row>
    <row r="1083" spans="2:16" x14ac:dyDescent="0.25">
      <c r="B1083" s="92"/>
      <c r="C1083" s="1" t="s">
        <v>812</v>
      </c>
      <c r="D1083" s="1" t="s">
        <v>817</v>
      </c>
      <c r="E1083" s="83">
        <v>101</v>
      </c>
      <c r="F1083" s="3" t="s">
        <v>818</v>
      </c>
      <c r="G1083" s="4">
        <v>26042</v>
      </c>
      <c r="H1083" s="4">
        <v>25042</v>
      </c>
      <c r="I1083" s="4">
        <v>26842</v>
      </c>
      <c r="J1083" s="33">
        <f t="shared" si="134"/>
        <v>26042</v>
      </c>
      <c r="N1083" s="4">
        <f>SUM(G1083+2000)</f>
        <v>28042</v>
      </c>
      <c r="O1083" s="33">
        <f>G1083*104%</f>
        <v>27083.68</v>
      </c>
      <c r="P1083" s="4">
        <v>29605</v>
      </c>
    </row>
    <row r="1084" spans="2:16" x14ac:dyDescent="0.25">
      <c r="B1084" s="92"/>
      <c r="C1084" s="1" t="s">
        <v>812</v>
      </c>
      <c r="D1084" s="36" t="s">
        <v>819</v>
      </c>
      <c r="E1084" s="37">
        <v>103</v>
      </c>
      <c r="F1084" s="37" t="s">
        <v>820</v>
      </c>
      <c r="G1084" s="4">
        <v>29000</v>
      </c>
      <c r="H1084" s="38">
        <v>28000</v>
      </c>
      <c r="I1084" s="38">
        <v>30386</v>
      </c>
      <c r="J1084" s="33">
        <f t="shared" si="134"/>
        <v>29000</v>
      </c>
      <c r="N1084" s="4">
        <f>SUM(G1084+2000)</f>
        <v>31000</v>
      </c>
      <c r="O1084" s="33">
        <f>G1084*104%</f>
        <v>30160</v>
      </c>
      <c r="P1084" s="4">
        <v>32740</v>
      </c>
    </row>
    <row r="1085" spans="2:16" ht="8.25" customHeight="1" x14ac:dyDescent="0.25">
      <c r="B1085" s="36"/>
      <c r="D1085" s="36"/>
      <c r="E1085" s="37"/>
      <c r="F1085" s="37"/>
      <c r="H1085" s="38"/>
      <c r="I1085" s="38"/>
      <c r="N1085" s="4"/>
    </row>
    <row r="1086" spans="2:16" x14ac:dyDescent="0.25">
      <c r="B1086" s="36"/>
      <c r="D1086" s="36" t="s">
        <v>821</v>
      </c>
      <c r="E1086" s="37"/>
      <c r="F1086" s="37"/>
      <c r="H1086" s="38"/>
      <c r="I1086" s="38"/>
      <c r="N1086" s="4"/>
    </row>
    <row r="1087" spans="2:16" x14ac:dyDescent="0.25">
      <c r="B1087" s="36"/>
      <c r="C1087" s="1" t="s">
        <v>812</v>
      </c>
      <c r="D1087" s="36" t="s">
        <v>822</v>
      </c>
      <c r="E1087" s="37"/>
      <c r="F1087" s="37" t="s">
        <v>823</v>
      </c>
      <c r="H1087" s="38"/>
      <c r="I1087" s="38"/>
      <c r="N1087" s="4"/>
    </row>
    <row r="1088" spans="2:16" x14ac:dyDescent="0.25">
      <c r="B1088" s="36"/>
      <c r="C1088" s="1" t="s">
        <v>812</v>
      </c>
      <c r="D1088" s="36" t="s">
        <v>824</v>
      </c>
      <c r="E1088" s="37"/>
      <c r="F1088" s="37" t="s">
        <v>825</v>
      </c>
      <c r="H1088" s="38"/>
      <c r="I1088" s="38"/>
      <c r="N1088" s="4"/>
    </row>
    <row r="1089" spans="2:16" x14ac:dyDescent="0.25">
      <c r="B1089" s="36"/>
      <c r="C1089" s="1" t="s">
        <v>812</v>
      </c>
      <c r="D1089" s="36" t="s">
        <v>822</v>
      </c>
      <c r="E1089" s="37"/>
      <c r="F1089" s="37" t="s">
        <v>826</v>
      </c>
      <c r="H1089" s="38"/>
      <c r="I1089" s="38"/>
      <c r="N1089" s="4"/>
    </row>
    <row r="1090" spans="2:16" x14ac:dyDescent="0.25">
      <c r="B1090" s="36"/>
      <c r="C1090" s="1" t="s">
        <v>812</v>
      </c>
      <c r="D1090" s="36" t="s">
        <v>1057</v>
      </c>
      <c r="E1090" s="37"/>
      <c r="F1090" s="37" t="s">
        <v>827</v>
      </c>
      <c r="H1090" s="38"/>
      <c r="I1090" s="38"/>
      <c r="N1090" s="4"/>
    </row>
    <row r="1091" spans="2:16" x14ac:dyDescent="0.25">
      <c r="B1091" s="36"/>
      <c r="E1091" s="80"/>
      <c r="F1091" s="49"/>
      <c r="H1091" s="42"/>
      <c r="I1091" s="42"/>
      <c r="N1091" s="4"/>
    </row>
    <row r="1092" spans="2:16" x14ac:dyDescent="0.25">
      <c r="B1092" s="92"/>
      <c r="C1092" s="40"/>
      <c r="D1092" s="32" t="s">
        <v>73</v>
      </c>
      <c r="E1092" s="105"/>
      <c r="F1092" s="29"/>
      <c r="G1092" s="43">
        <f>SUM(G1081:G1085)</f>
        <v>145109</v>
      </c>
      <c r="H1092" s="43">
        <v>141109</v>
      </c>
      <c r="I1092" s="4">
        <v>159981</v>
      </c>
      <c r="N1092" s="43">
        <f>SUM(N1081:N1091)</f>
        <v>153109</v>
      </c>
      <c r="O1092" s="44">
        <f>G1092*102%</f>
        <v>148011.18</v>
      </c>
      <c r="P1092" s="43">
        <f>SUM(P1081:P1084)</f>
        <v>161816</v>
      </c>
    </row>
    <row r="1093" spans="2:16" x14ac:dyDescent="0.25">
      <c r="B1093" s="92"/>
      <c r="E1093" s="83"/>
      <c r="N1093" s="4"/>
      <c r="O1093" s="44">
        <f>SUM(O1092-G1092)</f>
        <v>2902.179999999993</v>
      </c>
      <c r="P1093" s="43"/>
    </row>
    <row r="1094" spans="2:16" x14ac:dyDescent="0.25">
      <c r="B1094" s="92"/>
      <c r="C1094" s="32" t="s">
        <v>828</v>
      </c>
      <c r="E1094" s="83"/>
      <c r="N1094" s="4"/>
    </row>
    <row r="1095" spans="2:16" x14ac:dyDescent="0.25">
      <c r="B1095" s="92"/>
      <c r="C1095" s="1" t="s">
        <v>829</v>
      </c>
      <c r="D1095" s="1" t="s">
        <v>830</v>
      </c>
      <c r="E1095" s="83"/>
      <c r="F1095" s="3" t="s">
        <v>831</v>
      </c>
      <c r="G1095" s="4">
        <v>28137</v>
      </c>
      <c r="H1095" s="4">
        <v>27137</v>
      </c>
      <c r="I1095" s="4">
        <v>53274</v>
      </c>
      <c r="J1095" s="4">
        <v>27137</v>
      </c>
      <c r="N1095" s="4">
        <f>SUM(G1095+2000)</f>
        <v>30137</v>
      </c>
      <c r="O1095" s="33">
        <f>G1095*104%</f>
        <v>29262.48</v>
      </c>
      <c r="P1095" s="4">
        <v>31825</v>
      </c>
    </row>
    <row r="1096" spans="2:16" x14ac:dyDescent="0.25">
      <c r="B1096" s="92"/>
      <c r="D1096" s="1" t="s">
        <v>832</v>
      </c>
      <c r="E1096" s="83"/>
      <c r="J1096" s="4"/>
      <c r="N1096" s="4"/>
    </row>
    <row r="1097" spans="2:16" x14ac:dyDescent="0.25">
      <c r="B1097" s="92"/>
      <c r="D1097" s="1" t="s">
        <v>142</v>
      </c>
      <c r="E1097" s="83"/>
      <c r="J1097" s="4"/>
      <c r="N1097" s="4"/>
    </row>
    <row r="1098" spans="2:16" x14ac:dyDescent="0.25">
      <c r="B1098" s="92"/>
      <c r="C1098" s="1" t="s">
        <v>829</v>
      </c>
      <c r="D1098" s="1" t="s">
        <v>833</v>
      </c>
      <c r="E1098" s="83"/>
      <c r="F1098" s="3" t="s">
        <v>834</v>
      </c>
      <c r="G1098" s="4">
        <v>21968</v>
      </c>
      <c r="H1098" s="4">
        <v>21968</v>
      </c>
      <c r="I1098" s="4">
        <v>42936</v>
      </c>
      <c r="J1098" s="4">
        <v>21968</v>
      </c>
      <c r="N1098" s="4">
        <f>SUM(G1098+2000)</f>
        <v>23968</v>
      </c>
      <c r="O1098" s="33">
        <f>G1098*104%</f>
        <v>22846.720000000001</v>
      </c>
      <c r="P1098" s="4">
        <v>25287</v>
      </c>
    </row>
    <row r="1099" spans="2:16" x14ac:dyDescent="0.25">
      <c r="B1099" s="92"/>
      <c r="D1099" s="1" t="s">
        <v>832</v>
      </c>
      <c r="E1099" s="83"/>
      <c r="J1099" s="4"/>
      <c r="N1099" s="4"/>
    </row>
    <row r="1100" spans="2:16" x14ac:dyDescent="0.25">
      <c r="B1100" s="92"/>
      <c r="D1100" s="1" t="s">
        <v>142</v>
      </c>
      <c r="E1100" s="83"/>
      <c r="J1100" s="4"/>
      <c r="N1100" s="4"/>
    </row>
    <row r="1101" spans="2:16" x14ac:dyDescent="0.25">
      <c r="B1101" s="92"/>
      <c r="C1101" s="1" t="s">
        <v>829</v>
      </c>
      <c r="D1101" s="1" t="s">
        <v>833</v>
      </c>
      <c r="E1101" s="83"/>
      <c r="F1101" s="3" t="s">
        <v>835</v>
      </c>
      <c r="G1101" s="4">
        <v>21968</v>
      </c>
      <c r="H1101" s="4">
        <v>21968</v>
      </c>
      <c r="I1101" s="4">
        <v>42936</v>
      </c>
      <c r="J1101" s="4">
        <v>21968</v>
      </c>
      <c r="N1101" s="4">
        <f>SUM(G1101+2000)</f>
        <v>23968</v>
      </c>
      <c r="O1101" s="33">
        <f>G1101*104%</f>
        <v>22846.720000000001</v>
      </c>
      <c r="P1101" s="4">
        <f t="shared" ref="P1101" si="135">SUM(O1101+2000)</f>
        <v>24846.720000000001</v>
      </c>
    </row>
    <row r="1102" spans="2:16" x14ac:dyDescent="0.25">
      <c r="B1102" s="92"/>
      <c r="D1102" s="1" t="s">
        <v>836</v>
      </c>
      <c r="E1102" s="83"/>
      <c r="N1102" s="4"/>
    </row>
    <row r="1103" spans="2:16" x14ac:dyDescent="0.25">
      <c r="B1103" s="92"/>
      <c r="D1103" s="1" t="s">
        <v>142</v>
      </c>
      <c r="E1103" s="83"/>
      <c r="N1103" s="4"/>
    </row>
    <row r="1104" spans="2:16" x14ac:dyDescent="0.25">
      <c r="B1104" s="92"/>
      <c r="C1104" s="1" t="s">
        <v>829</v>
      </c>
      <c r="D1104" s="1" t="s">
        <v>837</v>
      </c>
      <c r="E1104" s="83" t="s">
        <v>59</v>
      </c>
      <c r="F1104" s="3" t="s">
        <v>838</v>
      </c>
      <c r="G1104" s="4">
        <v>40067</v>
      </c>
      <c r="H1104" s="4">
        <v>39067</v>
      </c>
      <c r="I1104" s="4">
        <v>43399</v>
      </c>
      <c r="J1104" s="33">
        <f t="shared" ref="J1104" si="136">SUM(H1104+1000)</f>
        <v>40067</v>
      </c>
      <c r="K1104" s="2" t="s">
        <v>839</v>
      </c>
      <c r="N1104" s="4">
        <f>SUM(G1104+2000)</f>
        <v>42067</v>
      </c>
      <c r="O1104" s="33">
        <f>G1104*104%</f>
        <v>41669.68</v>
      </c>
      <c r="P1104" s="4">
        <v>44910</v>
      </c>
    </row>
    <row r="1105" spans="2:16" ht="9.75" customHeight="1" x14ac:dyDescent="0.25">
      <c r="B1105" s="92"/>
      <c r="E1105" s="83"/>
      <c r="N1105" s="4"/>
    </row>
    <row r="1106" spans="2:16" x14ac:dyDescent="0.25">
      <c r="B1106" s="92"/>
      <c r="D1106" s="1" t="s">
        <v>1059</v>
      </c>
      <c r="E1106" s="83"/>
      <c r="N1106" s="4"/>
    </row>
    <row r="1107" spans="2:16" x14ac:dyDescent="0.25">
      <c r="B1107" s="92"/>
      <c r="C1107" s="1" t="s">
        <v>829</v>
      </c>
      <c r="D1107" s="36" t="s">
        <v>1058</v>
      </c>
      <c r="E1107" s="37"/>
      <c r="F1107" s="37" t="s">
        <v>840</v>
      </c>
      <c r="G1107" s="106"/>
      <c r="H1107" s="38"/>
      <c r="I1107" s="38"/>
      <c r="J1107" s="40"/>
      <c r="K1107" s="106" t="s">
        <v>841</v>
      </c>
      <c r="N1107" s="4"/>
    </row>
    <row r="1108" spans="2:16" x14ac:dyDescent="0.25">
      <c r="B1108" s="36"/>
      <c r="D1108" s="36"/>
      <c r="E1108" s="37"/>
      <c r="F1108" s="37"/>
      <c r="H1108" s="38"/>
      <c r="I1108" s="38"/>
      <c r="N1108" s="4"/>
    </row>
    <row r="1109" spans="2:16" x14ac:dyDescent="0.25">
      <c r="B1109" s="36"/>
      <c r="D1109" s="96" t="s">
        <v>73</v>
      </c>
      <c r="E1109" s="107"/>
      <c r="F1109" s="107"/>
      <c r="G1109" s="43">
        <f>SUM(G1095:G1104)</f>
        <v>112140</v>
      </c>
      <c r="H1109" s="108">
        <v>110140</v>
      </c>
      <c r="I1109" s="38">
        <v>182545</v>
      </c>
      <c r="N1109" s="43">
        <f>SUM(N1095:N1107)</f>
        <v>120140</v>
      </c>
      <c r="O1109" s="44">
        <f>G1109*102%</f>
        <v>114382.8</v>
      </c>
      <c r="P1109" s="43">
        <f>SUM(P1095:P1104)</f>
        <v>126868.72</v>
      </c>
    </row>
    <row r="1110" spans="2:16" x14ac:dyDescent="0.25">
      <c r="B1110" s="36"/>
      <c r="E1110" s="74"/>
      <c r="N1110" s="4"/>
      <c r="O1110" s="44">
        <f>SUM(O1109-G1109)</f>
        <v>2242.8000000000029</v>
      </c>
      <c r="P1110" s="43"/>
    </row>
    <row r="1111" spans="2:16" x14ac:dyDescent="0.25">
      <c r="B1111" s="92"/>
      <c r="D1111" s="32"/>
      <c r="E1111" s="74"/>
      <c r="N1111" s="4"/>
    </row>
    <row r="1112" spans="2:16" x14ac:dyDescent="0.25">
      <c r="B1112" s="92"/>
      <c r="C1112" s="32" t="s">
        <v>842</v>
      </c>
      <c r="D1112" s="36"/>
      <c r="E1112" s="74"/>
      <c r="N1112" s="4"/>
    </row>
    <row r="1113" spans="2:16" x14ac:dyDescent="0.25">
      <c r="B1113" s="92"/>
      <c r="C1113" s="40"/>
      <c r="D1113" s="40" t="s">
        <v>843</v>
      </c>
      <c r="E1113" s="78" t="s">
        <v>51</v>
      </c>
      <c r="F1113" s="41" t="s">
        <v>844</v>
      </c>
      <c r="G1113" s="42">
        <v>36894</v>
      </c>
      <c r="H1113" s="42">
        <v>35894</v>
      </c>
      <c r="I1113" s="42">
        <v>37694</v>
      </c>
      <c r="J1113" s="48">
        <f t="shared" ref="J1113" si="137">SUM(H1113+1000)</f>
        <v>36894</v>
      </c>
      <c r="K1113" s="47"/>
      <c r="L1113" s="40"/>
      <c r="M1113" s="40"/>
      <c r="N1113" s="42">
        <f>SUM(G1113+2000)</f>
        <v>38894</v>
      </c>
      <c r="O1113" s="48">
        <f>G1113*104%</f>
        <v>38369.760000000002</v>
      </c>
      <c r="P1113" s="42">
        <f t="shared" ref="P1113" si="138">SUM(O1113+2000)</f>
        <v>40369.760000000002</v>
      </c>
    </row>
    <row r="1114" spans="2:16" x14ac:dyDescent="0.25">
      <c r="B1114" s="92"/>
      <c r="C1114" s="40" t="s">
        <v>845</v>
      </c>
      <c r="D1114" s="40"/>
      <c r="E1114" s="78"/>
      <c r="F1114" s="41"/>
      <c r="G1114" s="42"/>
      <c r="H1114" s="42"/>
      <c r="I1114" s="42"/>
      <c r="J1114" s="40"/>
      <c r="K1114" s="47"/>
      <c r="L1114" s="40"/>
      <c r="M1114" s="40"/>
      <c r="N1114" s="42"/>
      <c r="O1114" s="40"/>
      <c r="P1114" s="48"/>
    </row>
    <row r="1115" spans="2:16" x14ac:dyDescent="0.25">
      <c r="B1115" s="92"/>
      <c r="C1115" s="40"/>
      <c r="D1115" s="45" t="s">
        <v>73</v>
      </c>
      <c r="E1115" s="144"/>
      <c r="F1115" s="120"/>
      <c r="G1115" s="68">
        <f>SUM(G1113)</f>
        <v>36894</v>
      </c>
      <c r="H1115" s="68">
        <v>35894</v>
      </c>
      <c r="I1115" s="42">
        <v>37694</v>
      </c>
      <c r="J1115" s="40"/>
      <c r="K1115" s="47"/>
      <c r="L1115" s="40"/>
      <c r="M1115" s="40"/>
      <c r="N1115" s="68">
        <f>SUM(N1113)</f>
        <v>38894</v>
      </c>
      <c r="O1115" s="87">
        <f>G1115*102%</f>
        <v>37631.879999999997</v>
      </c>
      <c r="P1115" s="68">
        <f>SUM(P1113:P1114)</f>
        <v>40369.760000000002</v>
      </c>
    </row>
    <row r="1116" spans="2:16" x14ac:dyDescent="0.25">
      <c r="B1116" s="92"/>
      <c r="E1116" s="74"/>
      <c r="N1116" s="4"/>
      <c r="O1116" s="44">
        <f>SUM(O1115-G1115)</f>
        <v>737.87999999999738</v>
      </c>
      <c r="P1116" s="43"/>
    </row>
    <row r="1117" spans="2:16" x14ac:dyDescent="0.25">
      <c r="B1117" s="92"/>
      <c r="C1117" s="32" t="s">
        <v>846</v>
      </c>
      <c r="E1117" s="74"/>
      <c r="N1117" s="4"/>
    </row>
    <row r="1118" spans="2:16" x14ac:dyDescent="0.25">
      <c r="B1118" s="92"/>
      <c r="C1118" s="1" t="s">
        <v>847</v>
      </c>
      <c r="D1118" s="1" t="s">
        <v>848</v>
      </c>
      <c r="E1118" s="74">
        <v>111</v>
      </c>
      <c r="F1118" s="3" t="s">
        <v>849</v>
      </c>
      <c r="G1118" s="4">
        <v>66066</v>
      </c>
      <c r="H1118" s="4">
        <v>65066</v>
      </c>
      <c r="I1118" s="4">
        <v>65067</v>
      </c>
      <c r="J1118" s="33">
        <f t="shared" ref="J1118" si="139">SUM(H1118+1000)</f>
        <v>66066</v>
      </c>
      <c r="N1118" s="4">
        <f>SUM(G1118+2000)</f>
        <v>68066</v>
      </c>
      <c r="O1118" s="33">
        <f>G1118*104%</f>
        <v>68708.639999999999</v>
      </c>
      <c r="P1118" s="4">
        <v>72030</v>
      </c>
    </row>
    <row r="1119" spans="2:16" x14ac:dyDescent="0.25">
      <c r="B1119" s="92"/>
      <c r="D1119" s="40" t="s">
        <v>142</v>
      </c>
      <c r="E1119" s="74"/>
      <c r="K1119" s="2" t="s">
        <v>850</v>
      </c>
      <c r="N1119" s="4"/>
    </row>
    <row r="1120" spans="2:16" x14ac:dyDescent="0.25">
      <c r="B1120" s="92"/>
      <c r="C1120" s="1" t="s">
        <v>847</v>
      </c>
      <c r="D1120" s="1" t="s">
        <v>851</v>
      </c>
      <c r="E1120" s="74" t="s">
        <v>16</v>
      </c>
      <c r="F1120" s="3" t="s">
        <v>852</v>
      </c>
      <c r="G1120" s="4">
        <v>56147</v>
      </c>
      <c r="H1120" s="4">
        <v>55147</v>
      </c>
      <c r="I1120" s="4">
        <v>55148</v>
      </c>
      <c r="J1120" s="33">
        <f t="shared" ref="J1120:J1124" si="140">SUM(H1120+1000)</f>
        <v>56147</v>
      </c>
      <c r="K1120" s="2" t="s">
        <v>853</v>
      </c>
      <c r="N1120" s="4">
        <f>SUM(G1120+2000)</f>
        <v>58147</v>
      </c>
      <c r="O1120" s="33">
        <f>G1120*104%</f>
        <v>58392.880000000005</v>
      </c>
      <c r="P1120" s="4">
        <f t="shared" ref="P1120" si="141">SUM(O1120+2000)</f>
        <v>60392.880000000005</v>
      </c>
    </row>
    <row r="1121" spans="2:16" x14ac:dyDescent="0.25">
      <c r="B1121" s="92"/>
      <c r="C1121" s="1" t="s">
        <v>847</v>
      </c>
      <c r="D1121" s="1" t="s">
        <v>854</v>
      </c>
      <c r="E1121" s="74" t="s">
        <v>59</v>
      </c>
      <c r="F1121" s="3" t="s">
        <v>855</v>
      </c>
      <c r="G1121" s="4">
        <v>41717</v>
      </c>
      <c r="H1121" s="4">
        <v>40717</v>
      </c>
      <c r="I1121" s="4">
        <v>40718</v>
      </c>
      <c r="J1121" s="33">
        <f t="shared" si="140"/>
        <v>41717</v>
      </c>
      <c r="N1121" s="4">
        <f>SUM(G1121+2000)</f>
        <v>43717</v>
      </c>
      <c r="O1121" s="33">
        <f>G1121*104%</f>
        <v>43385.68</v>
      </c>
      <c r="P1121" s="4">
        <v>46220</v>
      </c>
    </row>
    <row r="1122" spans="2:16" x14ac:dyDescent="0.25">
      <c r="B1122" s="92"/>
      <c r="C1122" s="1" t="s">
        <v>847</v>
      </c>
      <c r="D1122" s="1" t="s">
        <v>856</v>
      </c>
      <c r="E1122" s="74">
        <v>104</v>
      </c>
      <c r="F1122" s="3" t="s">
        <v>857</v>
      </c>
      <c r="G1122" s="4">
        <v>40203</v>
      </c>
      <c r="H1122" s="4">
        <v>39203</v>
      </c>
      <c r="I1122" s="4">
        <v>39204</v>
      </c>
      <c r="J1122" s="33">
        <f t="shared" si="140"/>
        <v>40203</v>
      </c>
      <c r="N1122" s="4">
        <f>SUM(G1122+2000)</f>
        <v>42203</v>
      </c>
      <c r="O1122" s="33">
        <f>G1122*104%</f>
        <v>41811.120000000003</v>
      </c>
      <c r="P1122" s="4">
        <v>45023</v>
      </c>
    </row>
    <row r="1123" spans="2:16" x14ac:dyDescent="0.25">
      <c r="B1123" s="92"/>
      <c r="C1123" s="1" t="s">
        <v>847</v>
      </c>
      <c r="D1123" s="1" t="s">
        <v>858</v>
      </c>
      <c r="E1123" s="74">
        <v>105</v>
      </c>
      <c r="F1123" s="3" t="s">
        <v>859</v>
      </c>
      <c r="G1123" s="4">
        <v>41795</v>
      </c>
      <c r="H1123" s="4">
        <v>40795</v>
      </c>
      <c r="I1123" s="4">
        <v>40796</v>
      </c>
      <c r="J1123" s="33">
        <f t="shared" si="140"/>
        <v>41795</v>
      </c>
      <c r="N1123" s="4">
        <f>SUM(G1123+2000)</f>
        <v>43795</v>
      </c>
      <c r="O1123" s="33">
        <f>G1123*104%</f>
        <v>43466.8</v>
      </c>
      <c r="P1123" s="4">
        <v>46398</v>
      </c>
    </row>
    <row r="1124" spans="2:16" x14ac:dyDescent="0.25">
      <c r="B1124" s="92"/>
      <c r="C1124" s="1" t="s">
        <v>847</v>
      </c>
      <c r="D1124" s="1" t="s">
        <v>858</v>
      </c>
      <c r="E1124" s="74" t="s">
        <v>454</v>
      </c>
      <c r="F1124" s="3" t="s">
        <v>860</v>
      </c>
      <c r="G1124" s="4">
        <v>42657</v>
      </c>
      <c r="H1124" s="4">
        <v>41657</v>
      </c>
      <c r="I1124" s="4">
        <v>41658</v>
      </c>
      <c r="J1124" s="33">
        <f t="shared" si="140"/>
        <v>42657</v>
      </c>
      <c r="N1124" s="4">
        <f>SUM(G1124+2000)</f>
        <v>44657</v>
      </c>
      <c r="O1124" s="33">
        <f>G1124*104%</f>
        <v>44363.28</v>
      </c>
      <c r="P1124" s="4">
        <v>47294</v>
      </c>
    </row>
    <row r="1125" spans="2:16" x14ac:dyDescent="0.25">
      <c r="B1125" s="92"/>
      <c r="D1125" s="40" t="s">
        <v>142</v>
      </c>
      <c r="E1125" s="74"/>
      <c r="N1125" s="4"/>
    </row>
    <row r="1126" spans="2:16" x14ac:dyDescent="0.25">
      <c r="B1126" s="92"/>
      <c r="C1126" s="1" t="s">
        <v>847</v>
      </c>
      <c r="D1126" s="1" t="s">
        <v>858</v>
      </c>
      <c r="E1126" s="74">
        <v>105</v>
      </c>
      <c r="F1126" s="3" t="s">
        <v>861</v>
      </c>
      <c r="G1126" s="4">
        <v>40652</v>
      </c>
      <c r="H1126" s="4">
        <v>39652</v>
      </c>
      <c r="I1126" s="4">
        <v>39653</v>
      </c>
      <c r="J1126" s="33">
        <f t="shared" ref="J1126:J1135" si="142">SUM(H1126+1000)</f>
        <v>40652</v>
      </c>
      <c r="N1126" s="4">
        <f t="shared" ref="N1126:N1135" si="143">SUM(G1126+2000)</f>
        <v>42652</v>
      </c>
      <c r="O1126" s="33">
        <f t="shared" ref="O1126:O1135" si="144">G1126*104%</f>
        <v>42278.080000000002</v>
      </c>
      <c r="P1126" s="4">
        <v>45209</v>
      </c>
    </row>
    <row r="1127" spans="2:16" x14ac:dyDescent="0.25">
      <c r="B1127" s="92"/>
      <c r="C1127" s="1" t="s">
        <v>847</v>
      </c>
      <c r="D1127" s="1" t="s">
        <v>862</v>
      </c>
      <c r="E1127" s="74">
        <v>108</v>
      </c>
      <c r="F1127" s="3" t="s">
        <v>863</v>
      </c>
      <c r="G1127" s="4">
        <v>51037</v>
      </c>
      <c r="H1127" s="4">
        <v>50037</v>
      </c>
      <c r="I1127" s="4">
        <v>50038</v>
      </c>
      <c r="J1127" s="33">
        <f t="shared" si="142"/>
        <v>51037</v>
      </c>
      <c r="N1127" s="4">
        <f t="shared" si="143"/>
        <v>53037</v>
      </c>
      <c r="O1127" s="33">
        <f t="shared" si="144"/>
        <v>53078.48</v>
      </c>
      <c r="P1127" s="4">
        <f t="shared" ref="P1127" si="145">SUM(O1127+2000)</f>
        <v>55078.48</v>
      </c>
    </row>
    <row r="1128" spans="2:16" x14ac:dyDescent="0.25">
      <c r="B1128" s="92"/>
      <c r="C1128" s="1" t="s">
        <v>847</v>
      </c>
      <c r="D1128" s="1" t="s">
        <v>862</v>
      </c>
      <c r="E1128" s="74">
        <v>108</v>
      </c>
      <c r="F1128" s="3" t="s">
        <v>864</v>
      </c>
      <c r="G1128" s="4">
        <v>45949</v>
      </c>
      <c r="H1128" s="4">
        <v>44949</v>
      </c>
      <c r="I1128" s="4">
        <v>44950</v>
      </c>
      <c r="J1128" s="33">
        <f t="shared" si="142"/>
        <v>45949</v>
      </c>
      <c r="N1128" s="4">
        <f t="shared" si="143"/>
        <v>47949</v>
      </c>
      <c r="O1128" s="33">
        <f t="shared" si="144"/>
        <v>47786.96</v>
      </c>
      <c r="P1128" s="4">
        <v>50718</v>
      </c>
    </row>
    <row r="1129" spans="2:16" x14ac:dyDescent="0.25">
      <c r="B1129" s="92"/>
      <c r="C1129" s="1" t="s">
        <v>847</v>
      </c>
      <c r="D1129" s="1" t="s">
        <v>856</v>
      </c>
      <c r="E1129" s="74">
        <v>104</v>
      </c>
      <c r="F1129" s="3" t="s">
        <v>865</v>
      </c>
      <c r="G1129" s="4">
        <v>38652</v>
      </c>
      <c r="H1129" s="4">
        <v>37652</v>
      </c>
      <c r="I1129" s="4">
        <v>37653</v>
      </c>
      <c r="J1129" s="33">
        <f t="shared" si="142"/>
        <v>38652</v>
      </c>
      <c r="N1129" s="4">
        <f t="shared" si="143"/>
        <v>40652</v>
      </c>
      <c r="O1129" s="33">
        <f t="shared" si="144"/>
        <v>40198.080000000002</v>
      </c>
      <c r="P1129" s="4">
        <v>43129</v>
      </c>
    </row>
    <row r="1130" spans="2:16" x14ac:dyDescent="0.25">
      <c r="B1130" s="92"/>
      <c r="C1130" s="1" t="s">
        <v>847</v>
      </c>
      <c r="D1130" s="40" t="s">
        <v>858</v>
      </c>
      <c r="E1130" s="78" t="s">
        <v>454</v>
      </c>
      <c r="F1130" s="41" t="s">
        <v>866</v>
      </c>
      <c r="G1130" s="4">
        <v>43894</v>
      </c>
      <c r="H1130" s="42">
        <v>42894</v>
      </c>
      <c r="I1130" s="42">
        <v>42895</v>
      </c>
      <c r="J1130" s="33">
        <f t="shared" si="142"/>
        <v>43894</v>
      </c>
      <c r="N1130" s="4">
        <f t="shared" si="143"/>
        <v>45894</v>
      </c>
      <c r="O1130" s="33">
        <f t="shared" si="144"/>
        <v>45649.760000000002</v>
      </c>
      <c r="P1130" s="4">
        <v>48862</v>
      </c>
    </row>
    <row r="1131" spans="2:16" x14ac:dyDescent="0.25">
      <c r="B1131" s="92"/>
      <c r="C1131" s="1" t="s">
        <v>847</v>
      </c>
      <c r="D1131" s="40" t="s">
        <v>856</v>
      </c>
      <c r="E1131" s="78">
        <v>104</v>
      </c>
      <c r="F1131" s="41" t="s">
        <v>867</v>
      </c>
      <c r="G1131" s="4">
        <v>39296</v>
      </c>
      <c r="H1131" s="42">
        <v>38296</v>
      </c>
      <c r="I1131" s="42">
        <v>38297</v>
      </c>
      <c r="J1131" s="33">
        <f t="shared" si="142"/>
        <v>39296</v>
      </c>
      <c r="N1131" s="4">
        <f t="shared" si="143"/>
        <v>41296</v>
      </c>
      <c r="O1131" s="33">
        <f t="shared" si="144"/>
        <v>40867.840000000004</v>
      </c>
      <c r="P1131" s="4">
        <v>43799</v>
      </c>
    </row>
    <row r="1132" spans="2:16" x14ac:dyDescent="0.25">
      <c r="B1132" s="92"/>
      <c r="C1132" s="1" t="s">
        <v>847</v>
      </c>
      <c r="D1132" s="1" t="s">
        <v>858</v>
      </c>
      <c r="E1132" s="74" t="s">
        <v>454</v>
      </c>
      <c r="F1132" s="3" t="s">
        <v>868</v>
      </c>
      <c r="G1132" s="4">
        <v>41223</v>
      </c>
      <c r="H1132" s="4">
        <v>40223</v>
      </c>
      <c r="I1132" s="4">
        <v>40224</v>
      </c>
      <c r="J1132" s="33">
        <f t="shared" si="142"/>
        <v>41223</v>
      </c>
      <c r="N1132" s="4">
        <f t="shared" si="143"/>
        <v>43223</v>
      </c>
      <c r="O1132" s="33">
        <f t="shared" si="144"/>
        <v>42871.92</v>
      </c>
      <c r="P1132" s="4">
        <v>45803</v>
      </c>
    </row>
    <row r="1133" spans="2:16" x14ac:dyDescent="0.25">
      <c r="B1133" s="92"/>
      <c r="C1133" s="1" t="s">
        <v>847</v>
      </c>
      <c r="D1133" s="1" t="s">
        <v>858</v>
      </c>
      <c r="E1133" s="74">
        <v>105</v>
      </c>
      <c r="F1133" s="3" t="s">
        <v>869</v>
      </c>
      <c r="G1133" s="4">
        <v>40451</v>
      </c>
      <c r="H1133" s="4">
        <v>39451</v>
      </c>
      <c r="I1133" s="4">
        <v>39452</v>
      </c>
      <c r="J1133" s="33">
        <f t="shared" si="142"/>
        <v>40451</v>
      </c>
      <c r="N1133" s="4">
        <f t="shared" si="143"/>
        <v>42451</v>
      </c>
      <c r="O1133" s="33">
        <f t="shared" si="144"/>
        <v>42069.04</v>
      </c>
      <c r="P1133" s="4">
        <v>45281</v>
      </c>
    </row>
    <row r="1134" spans="2:16" x14ac:dyDescent="0.25">
      <c r="B1134" s="92"/>
      <c r="C1134" s="1" t="s">
        <v>847</v>
      </c>
      <c r="D1134" s="1" t="s">
        <v>870</v>
      </c>
      <c r="E1134" s="74" t="s">
        <v>59</v>
      </c>
      <c r="F1134" s="3" t="s">
        <v>871</v>
      </c>
      <c r="G1134" s="4">
        <v>46320</v>
      </c>
      <c r="H1134" s="4">
        <v>45320</v>
      </c>
      <c r="I1134" s="4">
        <v>45321</v>
      </c>
      <c r="J1134" s="33">
        <f t="shared" si="142"/>
        <v>46320</v>
      </c>
      <c r="N1134" s="4">
        <f t="shared" si="143"/>
        <v>48320</v>
      </c>
      <c r="O1134" s="33">
        <f t="shared" si="144"/>
        <v>48172.800000000003</v>
      </c>
      <c r="P1134" s="4">
        <v>51385</v>
      </c>
    </row>
    <row r="1135" spans="2:16" x14ac:dyDescent="0.25">
      <c r="B1135" s="92"/>
      <c r="C1135" s="1" t="s">
        <v>847</v>
      </c>
      <c r="D1135" s="1" t="s">
        <v>155</v>
      </c>
      <c r="E1135" s="74" t="s">
        <v>59</v>
      </c>
      <c r="F1135" s="3" t="s">
        <v>872</v>
      </c>
      <c r="G1135" s="4">
        <v>43904</v>
      </c>
      <c r="H1135" s="4">
        <v>42904</v>
      </c>
      <c r="I1135" s="4">
        <v>42905</v>
      </c>
      <c r="J1135" s="33">
        <f t="shared" si="142"/>
        <v>43904</v>
      </c>
      <c r="N1135" s="4">
        <f t="shared" si="143"/>
        <v>45904</v>
      </c>
      <c r="O1135" s="33">
        <f t="shared" si="144"/>
        <v>45660.160000000003</v>
      </c>
      <c r="P1135" s="4">
        <v>48538</v>
      </c>
    </row>
    <row r="1136" spans="2:16" ht="9" customHeight="1" x14ac:dyDescent="0.25">
      <c r="B1136" s="92"/>
      <c r="E1136" s="74"/>
      <c r="N1136" s="4"/>
    </row>
    <row r="1137" spans="2:16" x14ac:dyDescent="0.25">
      <c r="B1137" s="92"/>
      <c r="D1137" s="1" t="s">
        <v>873</v>
      </c>
      <c r="E1137" s="74"/>
      <c r="N1137" s="4"/>
    </row>
    <row r="1138" spans="2:16" x14ac:dyDescent="0.25">
      <c r="B1138" s="92"/>
      <c r="C1138" s="1" t="s">
        <v>847</v>
      </c>
      <c r="D1138" s="40" t="s">
        <v>874</v>
      </c>
      <c r="E1138" s="74"/>
      <c r="F1138" s="3" t="s">
        <v>875</v>
      </c>
      <c r="H1138" s="4" t="s">
        <v>876</v>
      </c>
      <c r="I1138" s="4" t="s">
        <v>825</v>
      </c>
      <c r="N1138" s="4"/>
    </row>
    <row r="1139" spans="2:16" x14ac:dyDescent="0.25">
      <c r="B1139" s="92"/>
      <c r="C1139" s="1" t="s">
        <v>847</v>
      </c>
      <c r="D1139" s="1" t="s">
        <v>877</v>
      </c>
      <c r="E1139" s="74"/>
      <c r="F1139" s="3" t="s">
        <v>878</v>
      </c>
      <c r="H1139" s="4" t="s">
        <v>879</v>
      </c>
      <c r="I1139" s="4" t="s">
        <v>880</v>
      </c>
      <c r="N1139" s="4"/>
    </row>
    <row r="1140" spans="2:16" x14ac:dyDescent="0.25">
      <c r="B1140" s="92"/>
      <c r="C1140" s="1" t="s">
        <v>847</v>
      </c>
      <c r="D1140" s="40" t="s">
        <v>877</v>
      </c>
      <c r="E1140" s="74"/>
      <c r="F1140" s="3" t="s">
        <v>881</v>
      </c>
      <c r="H1140" s="4" t="s">
        <v>882</v>
      </c>
      <c r="I1140" s="4" t="s">
        <v>823</v>
      </c>
      <c r="N1140" s="4"/>
    </row>
    <row r="1141" spans="2:16" x14ac:dyDescent="0.25">
      <c r="B1141" s="92"/>
      <c r="D1141" s="36"/>
      <c r="E1141" s="72"/>
      <c r="F1141" s="37"/>
      <c r="H1141" s="38"/>
      <c r="I1141" s="38"/>
      <c r="N1141" s="4"/>
    </row>
    <row r="1142" spans="2:16" x14ac:dyDescent="0.25">
      <c r="B1142" s="36"/>
      <c r="D1142" s="32" t="s">
        <v>73</v>
      </c>
      <c r="E1142" s="109"/>
      <c r="F1142" s="29"/>
      <c r="G1142" s="43">
        <f>SUM(G1118:G1135)</f>
        <v>719963</v>
      </c>
      <c r="H1142" s="43">
        <v>703963</v>
      </c>
      <c r="I1142" s="4">
        <v>703979</v>
      </c>
      <c r="N1142" s="43">
        <f>SUM(N1118:N1139)</f>
        <v>751963</v>
      </c>
      <c r="O1142" s="44">
        <f>G1142*102%</f>
        <v>734362.26</v>
      </c>
      <c r="P1142" s="43">
        <f>SUM(P1118:P1135)</f>
        <v>795160.36</v>
      </c>
    </row>
    <row r="1143" spans="2:16" x14ac:dyDescent="0.25">
      <c r="B1143" s="92"/>
      <c r="E1143" s="74"/>
      <c r="N1143" s="4"/>
      <c r="O1143" s="44">
        <f>SUM(O1142-G1142)</f>
        <v>14399.260000000009</v>
      </c>
      <c r="P1143" s="43"/>
    </row>
    <row r="1144" spans="2:16" x14ac:dyDescent="0.25">
      <c r="B1144" s="92"/>
      <c r="C1144" s="32" t="s">
        <v>883</v>
      </c>
      <c r="E1144" s="74"/>
      <c r="N1144" s="4"/>
    </row>
    <row r="1145" spans="2:16" x14ac:dyDescent="0.25">
      <c r="B1145" s="92"/>
      <c r="C1145" s="1" t="s">
        <v>884</v>
      </c>
      <c r="D1145" s="1" t="s">
        <v>848</v>
      </c>
      <c r="E1145" s="74" t="s">
        <v>214</v>
      </c>
      <c r="F1145" s="3" t="s">
        <v>885</v>
      </c>
      <c r="G1145" s="4">
        <v>71491</v>
      </c>
      <c r="H1145" s="4">
        <v>70491</v>
      </c>
      <c r="I1145" s="4">
        <v>70492</v>
      </c>
      <c r="J1145" s="33">
        <f t="shared" ref="J1145" si="146">SUM(H1145+1000)</f>
        <v>71491</v>
      </c>
      <c r="N1145" s="4">
        <f>SUM(G1145+2000)</f>
        <v>73491</v>
      </c>
      <c r="O1145" s="33">
        <f>G1145*104%</f>
        <v>74350.64</v>
      </c>
      <c r="P1145" s="4">
        <f t="shared" ref="P1145" si="147">SUM(O1145+2000)</f>
        <v>76350.64</v>
      </c>
    </row>
    <row r="1146" spans="2:16" x14ac:dyDescent="0.25">
      <c r="B1146" s="92"/>
      <c r="D1146" s="1" t="s">
        <v>103</v>
      </c>
      <c r="E1146" s="74"/>
      <c r="N1146" s="4"/>
    </row>
    <row r="1147" spans="2:16" x14ac:dyDescent="0.25">
      <c r="B1147" s="92"/>
      <c r="C1147" s="1" t="s">
        <v>884</v>
      </c>
      <c r="D1147" s="40" t="s">
        <v>886</v>
      </c>
      <c r="E1147" s="74" t="s">
        <v>16</v>
      </c>
      <c r="F1147" s="3" t="s">
        <v>887</v>
      </c>
      <c r="G1147" s="4">
        <v>56080</v>
      </c>
      <c r="H1147" s="4">
        <v>55080</v>
      </c>
      <c r="I1147" s="4">
        <v>55081</v>
      </c>
      <c r="J1147" s="33">
        <f t="shared" ref="J1147" si="148">SUM(H1147+1000)</f>
        <v>56080</v>
      </c>
      <c r="N1147" s="4">
        <f>SUM(G1147+2000)</f>
        <v>58080</v>
      </c>
      <c r="O1147" s="33">
        <f>G1147*104%</f>
        <v>58323.200000000004</v>
      </c>
      <c r="P1147" s="4">
        <f t="shared" ref="P1147" si="149">SUM(O1147+2000)</f>
        <v>60323.200000000004</v>
      </c>
    </row>
    <row r="1148" spans="2:16" x14ac:dyDescent="0.25">
      <c r="B1148" s="92"/>
      <c r="D1148" s="1" t="s">
        <v>103</v>
      </c>
      <c r="E1148" s="74"/>
      <c r="N1148" s="4"/>
    </row>
    <row r="1149" spans="2:16" x14ac:dyDescent="0.25">
      <c r="B1149" s="92"/>
      <c r="C1149" s="1" t="s">
        <v>884</v>
      </c>
      <c r="D1149" s="1" t="s">
        <v>888</v>
      </c>
      <c r="E1149" s="74" t="s">
        <v>59</v>
      </c>
      <c r="F1149" s="3" t="s">
        <v>889</v>
      </c>
      <c r="G1149" s="4">
        <v>40521</v>
      </c>
      <c r="H1149" s="4">
        <v>39521</v>
      </c>
      <c r="I1149" s="4">
        <v>39522</v>
      </c>
      <c r="J1149" s="33">
        <f t="shared" ref="J1149" si="150">SUM(H1149+1000)</f>
        <v>40521</v>
      </c>
      <c r="N1149" s="4">
        <f>SUM(G1149+2000)</f>
        <v>42521</v>
      </c>
      <c r="O1149" s="33">
        <f>G1149*104%</f>
        <v>42141.840000000004</v>
      </c>
      <c r="P1149" s="4">
        <f t="shared" ref="P1149" si="151">SUM(O1149+2000)</f>
        <v>44141.840000000004</v>
      </c>
    </row>
    <row r="1150" spans="2:16" x14ac:dyDescent="0.25">
      <c r="B1150" s="92"/>
      <c r="D1150" s="40" t="s">
        <v>142</v>
      </c>
      <c r="E1150" s="74"/>
      <c r="N1150" s="4"/>
    </row>
    <row r="1151" spans="2:16" x14ac:dyDescent="0.25">
      <c r="B1151" s="92"/>
      <c r="C1151" s="1" t="s">
        <v>884</v>
      </c>
      <c r="D1151" s="1" t="s">
        <v>858</v>
      </c>
      <c r="E1151" s="74" t="s">
        <v>454</v>
      </c>
      <c r="F1151" s="3" t="s">
        <v>890</v>
      </c>
      <c r="G1151" s="4">
        <v>39332</v>
      </c>
      <c r="H1151" s="4">
        <v>38332</v>
      </c>
      <c r="I1151" s="4">
        <v>38333</v>
      </c>
      <c r="J1151" s="33">
        <f t="shared" ref="J1151:J1153" si="152">SUM(H1151+1000)</f>
        <v>39332</v>
      </c>
      <c r="N1151" s="4">
        <f>SUM(G1151+2000)</f>
        <v>41332</v>
      </c>
      <c r="O1151" s="33">
        <f>G1151*104%</f>
        <v>40905.279999999999</v>
      </c>
      <c r="P1151" s="4">
        <f t="shared" ref="P1151:P1153" si="153">SUM(O1151+2000)</f>
        <v>42905.279999999999</v>
      </c>
    </row>
    <row r="1152" spans="2:16" x14ac:dyDescent="0.25">
      <c r="B1152" s="92"/>
      <c r="C1152" s="1" t="s">
        <v>884</v>
      </c>
      <c r="D1152" s="1" t="s">
        <v>862</v>
      </c>
      <c r="E1152" s="74">
        <v>108</v>
      </c>
      <c r="F1152" s="3" t="s">
        <v>891</v>
      </c>
      <c r="G1152" s="4">
        <v>45909</v>
      </c>
      <c r="H1152" s="4">
        <v>44909</v>
      </c>
      <c r="I1152" s="4">
        <v>44910</v>
      </c>
      <c r="J1152" s="33">
        <f t="shared" si="152"/>
        <v>45909</v>
      </c>
      <c r="N1152" s="4">
        <f>SUM(G1152+2000)</f>
        <v>47909</v>
      </c>
      <c r="O1152" s="33">
        <f>G1152*104%</f>
        <v>47745.36</v>
      </c>
      <c r="P1152" s="4">
        <f t="shared" si="153"/>
        <v>49745.36</v>
      </c>
    </row>
    <row r="1153" spans="2:16" x14ac:dyDescent="0.25">
      <c r="B1153" s="92"/>
      <c r="C1153" s="1" t="s">
        <v>884</v>
      </c>
      <c r="D1153" s="1" t="s">
        <v>858</v>
      </c>
      <c r="E1153" s="74" t="s">
        <v>454</v>
      </c>
      <c r="F1153" s="3" t="s">
        <v>892</v>
      </c>
      <c r="G1153" s="4">
        <v>40545</v>
      </c>
      <c r="H1153" s="4">
        <v>39545</v>
      </c>
      <c r="I1153" s="4">
        <v>39546</v>
      </c>
      <c r="J1153" s="33">
        <f t="shared" si="152"/>
        <v>40545</v>
      </c>
      <c r="N1153" s="4">
        <f>SUM(G1153+2000)</f>
        <v>42545</v>
      </c>
      <c r="O1153" s="33">
        <f>G1153*104%</f>
        <v>42166.8</v>
      </c>
      <c r="P1153" s="4">
        <f t="shared" si="153"/>
        <v>44166.8</v>
      </c>
    </row>
    <row r="1154" spans="2:16" x14ac:dyDescent="0.25">
      <c r="B1154" s="92"/>
      <c r="D1154" s="1" t="s">
        <v>142</v>
      </c>
      <c r="E1154" s="74"/>
      <c r="N1154" s="4"/>
    </row>
    <row r="1155" spans="2:16" x14ac:dyDescent="0.25">
      <c r="B1155" s="92"/>
      <c r="C1155" s="1" t="s">
        <v>884</v>
      </c>
      <c r="D1155" s="40" t="s">
        <v>858</v>
      </c>
      <c r="E1155" s="74" t="s">
        <v>454</v>
      </c>
      <c r="F1155" s="3" t="s">
        <v>893</v>
      </c>
      <c r="G1155" s="4">
        <v>36136</v>
      </c>
      <c r="H1155" s="4">
        <v>35136</v>
      </c>
      <c r="I1155" s="4">
        <v>35137</v>
      </c>
      <c r="J1155" s="33">
        <f t="shared" ref="J1155:J1161" si="154">SUM(H1155+1000)</f>
        <v>36136</v>
      </c>
      <c r="N1155" s="4">
        <f t="shared" ref="N1155:N1161" si="155">SUM(G1155+2000)</f>
        <v>38136</v>
      </c>
      <c r="O1155" s="33">
        <f t="shared" ref="O1155:O1161" si="156">G1155*104%</f>
        <v>37581.440000000002</v>
      </c>
      <c r="P1155" s="4">
        <f t="shared" ref="P1155:P1161" si="157">SUM(O1155+2000)</f>
        <v>39581.440000000002</v>
      </c>
    </row>
    <row r="1156" spans="2:16" x14ac:dyDescent="0.25">
      <c r="B1156" s="92"/>
      <c r="C1156" s="1" t="s">
        <v>884</v>
      </c>
      <c r="D1156" s="35" t="s">
        <v>858</v>
      </c>
      <c r="E1156" s="50" t="s">
        <v>454</v>
      </c>
      <c r="F1156" s="42" t="s">
        <v>894</v>
      </c>
      <c r="G1156" s="4">
        <v>40669</v>
      </c>
      <c r="H1156" s="4">
        <v>39669</v>
      </c>
      <c r="I1156" s="4">
        <v>39670</v>
      </c>
      <c r="J1156" s="33">
        <f t="shared" si="154"/>
        <v>40669</v>
      </c>
      <c r="N1156" s="4">
        <f t="shared" si="155"/>
        <v>42669</v>
      </c>
      <c r="O1156" s="33">
        <f t="shared" si="156"/>
        <v>42295.76</v>
      </c>
      <c r="P1156" s="4">
        <v>45030</v>
      </c>
    </row>
    <row r="1157" spans="2:16" x14ac:dyDescent="0.25">
      <c r="B1157" s="52"/>
      <c r="C1157" s="1" t="s">
        <v>884</v>
      </c>
      <c r="D1157" s="35" t="s">
        <v>858</v>
      </c>
      <c r="E1157" s="50" t="s">
        <v>454</v>
      </c>
      <c r="F1157" s="42" t="s">
        <v>895</v>
      </c>
      <c r="G1157" s="4">
        <v>33398</v>
      </c>
      <c r="H1157" s="4">
        <v>32398</v>
      </c>
      <c r="I1157" s="4">
        <v>32399</v>
      </c>
      <c r="J1157" s="33">
        <f t="shared" si="154"/>
        <v>33398</v>
      </c>
      <c r="N1157" s="4">
        <f t="shared" si="155"/>
        <v>35398</v>
      </c>
      <c r="O1157" s="33">
        <f t="shared" si="156"/>
        <v>34733.919999999998</v>
      </c>
      <c r="P1157" s="4">
        <v>39734</v>
      </c>
    </row>
    <row r="1158" spans="2:16" x14ac:dyDescent="0.25">
      <c r="B1158" s="52"/>
      <c r="C1158" s="1" t="s">
        <v>884</v>
      </c>
      <c r="D1158" s="35" t="s">
        <v>858</v>
      </c>
      <c r="E1158" s="50" t="s">
        <v>454</v>
      </c>
      <c r="F1158" s="42" t="s">
        <v>896</v>
      </c>
      <c r="G1158" s="4">
        <v>32500</v>
      </c>
      <c r="H1158" s="4">
        <v>31500</v>
      </c>
      <c r="I1158" s="4">
        <v>31501</v>
      </c>
      <c r="J1158" s="33">
        <f t="shared" si="154"/>
        <v>32500</v>
      </c>
      <c r="N1158" s="4">
        <f t="shared" si="155"/>
        <v>34500</v>
      </c>
      <c r="O1158" s="33">
        <f t="shared" si="156"/>
        <v>33800</v>
      </c>
      <c r="P1158" s="4">
        <f t="shared" si="157"/>
        <v>35800</v>
      </c>
    </row>
    <row r="1159" spans="2:16" x14ac:dyDescent="0.25">
      <c r="B1159" s="92"/>
      <c r="C1159" s="1" t="s">
        <v>884</v>
      </c>
      <c r="D1159" s="1" t="s">
        <v>858</v>
      </c>
      <c r="E1159" s="74" t="s">
        <v>454</v>
      </c>
      <c r="F1159" s="3" t="s">
        <v>897</v>
      </c>
      <c r="G1159" s="4">
        <v>32500</v>
      </c>
      <c r="H1159" s="4">
        <v>31500</v>
      </c>
      <c r="I1159" s="4">
        <v>31501</v>
      </c>
      <c r="J1159" s="33">
        <f t="shared" si="154"/>
        <v>32500</v>
      </c>
      <c r="N1159" s="4">
        <f t="shared" si="155"/>
        <v>34500</v>
      </c>
      <c r="O1159" s="33">
        <f t="shared" si="156"/>
        <v>33800</v>
      </c>
      <c r="P1159" s="4">
        <v>36800</v>
      </c>
    </row>
    <row r="1160" spans="2:16" x14ac:dyDescent="0.25">
      <c r="B1160" s="92"/>
      <c r="C1160" s="1" t="s">
        <v>884</v>
      </c>
      <c r="D1160" s="1" t="s">
        <v>858</v>
      </c>
      <c r="E1160" s="74" t="s">
        <v>454</v>
      </c>
      <c r="F1160" s="3" t="s">
        <v>898</v>
      </c>
      <c r="G1160" s="4">
        <v>32500</v>
      </c>
      <c r="H1160" s="4">
        <v>31500</v>
      </c>
      <c r="I1160" s="4">
        <v>31501</v>
      </c>
      <c r="J1160" s="33">
        <f t="shared" si="154"/>
        <v>32500</v>
      </c>
      <c r="N1160" s="4">
        <f t="shared" si="155"/>
        <v>34500</v>
      </c>
      <c r="O1160" s="33">
        <f t="shared" si="156"/>
        <v>33800</v>
      </c>
      <c r="P1160" s="4">
        <f t="shared" si="157"/>
        <v>35800</v>
      </c>
    </row>
    <row r="1161" spans="2:16" x14ac:dyDescent="0.25">
      <c r="B1161" s="92"/>
      <c r="C1161" s="1" t="s">
        <v>884</v>
      </c>
      <c r="D1161" s="1" t="s">
        <v>862</v>
      </c>
      <c r="E1161" s="74">
        <v>108</v>
      </c>
      <c r="F1161" s="3" t="s">
        <v>899</v>
      </c>
      <c r="G1161" s="4">
        <v>53499</v>
      </c>
      <c r="H1161" s="4">
        <v>52499</v>
      </c>
      <c r="I1161" s="4">
        <v>52500</v>
      </c>
      <c r="J1161" s="33">
        <f t="shared" si="154"/>
        <v>53499</v>
      </c>
      <c r="N1161" s="4">
        <f t="shared" si="155"/>
        <v>55499</v>
      </c>
      <c r="O1161" s="33">
        <f t="shared" si="156"/>
        <v>55638.96</v>
      </c>
      <c r="P1161" s="4">
        <f t="shared" si="157"/>
        <v>57638.96</v>
      </c>
    </row>
    <row r="1162" spans="2:16" x14ac:dyDescent="0.25">
      <c r="B1162" s="92"/>
      <c r="D1162" s="1" t="s">
        <v>142</v>
      </c>
      <c r="E1162" s="74"/>
      <c r="N1162" s="4"/>
    </row>
    <row r="1163" spans="2:16" x14ac:dyDescent="0.25">
      <c r="B1163" s="92"/>
      <c r="C1163" s="1" t="s">
        <v>884</v>
      </c>
      <c r="D1163" s="1" t="s">
        <v>862</v>
      </c>
      <c r="E1163" s="74">
        <v>108</v>
      </c>
      <c r="F1163" s="3" t="s">
        <v>900</v>
      </c>
      <c r="G1163" s="4">
        <v>45424</v>
      </c>
      <c r="H1163" s="4">
        <v>44424</v>
      </c>
      <c r="I1163" s="4">
        <v>44425</v>
      </c>
      <c r="J1163" s="33">
        <f t="shared" ref="J1163" si="158">SUM(H1163+1000)</f>
        <v>45424</v>
      </c>
      <c r="N1163" s="4">
        <f>SUM(G1163+2000)</f>
        <v>47424</v>
      </c>
      <c r="O1163" s="33">
        <f>G1163*104%</f>
        <v>47240.959999999999</v>
      </c>
      <c r="P1163" s="4">
        <f t="shared" ref="P1163" si="159">SUM(O1163+2000)</f>
        <v>49240.959999999999</v>
      </c>
    </row>
    <row r="1164" spans="2:16" x14ac:dyDescent="0.25">
      <c r="B1164" s="92"/>
      <c r="D1164" s="1" t="s">
        <v>142</v>
      </c>
      <c r="E1164" s="74"/>
      <c r="N1164" s="4"/>
    </row>
    <row r="1165" spans="2:16" x14ac:dyDescent="0.25">
      <c r="B1165" s="92"/>
      <c r="C1165" s="1" t="s">
        <v>884</v>
      </c>
      <c r="D1165" s="1" t="s">
        <v>862</v>
      </c>
      <c r="E1165" s="74">
        <v>108</v>
      </c>
      <c r="F1165" s="3" t="s">
        <v>901</v>
      </c>
      <c r="G1165" s="4">
        <v>45424</v>
      </c>
      <c r="H1165" s="4">
        <v>44424</v>
      </c>
      <c r="I1165" s="4">
        <v>44425</v>
      </c>
      <c r="J1165" s="33">
        <f t="shared" ref="J1165" si="160">SUM(H1165+1000)</f>
        <v>45424</v>
      </c>
      <c r="N1165" s="4">
        <f>SUM(G1165+2000)</f>
        <v>47424</v>
      </c>
      <c r="O1165" s="33">
        <f>G1165*104%</f>
        <v>47240.959999999999</v>
      </c>
      <c r="P1165" s="4">
        <f t="shared" ref="P1165" si="161">SUM(O1165+2000)</f>
        <v>49240.959999999999</v>
      </c>
    </row>
    <row r="1166" spans="2:16" x14ac:dyDescent="0.25">
      <c r="B1166" s="92"/>
      <c r="D1166" s="1" t="s">
        <v>142</v>
      </c>
      <c r="E1166" s="74"/>
      <c r="N1166" s="4"/>
    </row>
    <row r="1167" spans="2:16" x14ac:dyDescent="0.25">
      <c r="B1167" s="92"/>
      <c r="C1167" s="1" t="s">
        <v>884</v>
      </c>
      <c r="D1167" s="1" t="s">
        <v>870</v>
      </c>
      <c r="E1167" s="74" t="s">
        <v>59</v>
      </c>
      <c r="F1167" s="3" t="s">
        <v>902</v>
      </c>
      <c r="G1167" s="4">
        <v>43800</v>
      </c>
      <c r="H1167" s="4">
        <v>42800</v>
      </c>
      <c r="I1167" s="4">
        <v>42801</v>
      </c>
      <c r="J1167" s="33">
        <f t="shared" ref="J1167:J1168" si="162">SUM(H1167+1000)</f>
        <v>43800</v>
      </c>
      <c r="N1167" s="4">
        <f>SUM(G1167+2000)</f>
        <v>45800</v>
      </c>
      <c r="O1167" s="33">
        <f>G1167*104%</f>
        <v>45552</v>
      </c>
      <c r="P1167" s="4">
        <v>50976</v>
      </c>
    </row>
    <row r="1168" spans="2:16" x14ac:dyDescent="0.25">
      <c r="B1168" s="92"/>
      <c r="C1168" s="1" t="s">
        <v>884</v>
      </c>
      <c r="D1168" s="1" t="s">
        <v>155</v>
      </c>
      <c r="E1168" s="74" t="s">
        <v>59</v>
      </c>
      <c r="F1168" s="3" t="s">
        <v>903</v>
      </c>
      <c r="G1168" s="4">
        <v>42423</v>
      </c>
      <c r="H1168" s="4">
        <v>41423</v>
      </c>
      <c r="I1168" s="4">
        <v>41424</v>
      </c>
      <c r="J1168" s="33">
        <f t="shared" si="162"/>
        <v>42423</v>
      </c>
      <c r="N1168" s="4">
        <f>SUM(G1168+2000)</f>
        <v>44423</v>
      </c>
      <c r="O1168" s="33">
        <f>G1168*104%</f>
        <v>44119.92</v>
      </c>
      <c r="P1168" s="4">
        <v>50912</v>
      </c>
    </row>
    <row r="1169" spans="2:16" ht="12.75" customHeight="1" x14ac:dyDescent="0.25">
      <c r="B1169" s="92"/>
      <c r="E1169" s="74"/>
      <c r="N1169" s="4"/>
    </row>
    <row r="1170" spans="2:16" x14ac:dyDescent="0.25">
      <c r="B1170" s="92"/>
      <c r="D1170" s="1" t="s">
        <v>904</v>
      </c>
      <c r="E1170" s="74"/>
      <c r="N1170" s="4"/>
    </row>
    <row r="1171" spans="2:16" x14ac:dyDescent="0.25">
      <c r="B1171" s="92"/>
      <c r="C1171" s="1" t="s">
        <v>884</v>
      </c>
      <c r="D1171" s="1" t="s">
        <v>905</v>
      </c>
      <c r="E1171" s="74"/>
      <c r="G1171" s="4" t="s">
        <v>906</v>
      </c>
      <c r="N1171" s="4"/>
    </row>
    <row r="1172" spans="2:16" x14ac:dyDescent="0.25">
      <c r="B1172" s="92"/>
      <c r="C1172" s="1" t="s">
        <v>884</v>
      </c>
      <c r="D1172" s="1" t="s">
        <v>907</v>
      </c>
      <c r="E1172" s="74"/>
      <c r="N1172" s="4"/>
    </row>
    <row r="1173" spans="2:16" x14ac:dyDescent="0.25">
      <c r="B1173" s="92"/>
      <c r="E1173" s="74"/>
      <c r="N1173" s="4"/>
    </row>
    <row r="1174" spans="2:16" x14ac:dyDescent="0.25">
      <c r="B1174" s="92"/>
      <c r="D1174" s="32" t="s">
        <v>73</v>
      </c>
      <c r="E1174" s="109"/>
      <c r="F1174" s="29"/>
      <c r="G1174" s="43">
        <f>SUM(G1145:G1168)</f>
        <v>732151</v>
      </c>
      <c r="H1174" s="43">
        <v>715151</v>
      </c>
      <c r="I1174" s="4">
        <v>715168</v>
      </c>
      <c r="N1174" s="43">
        <f>SUM(N1145:N1170)</f>
        <v>766151</v>
      </c>
      <c r="O1174" s="44">
        <f>G1174*102%</f>
        <v>746794.02</v>
      </c>
      <c r="P1174" s="43">
        <f>SUM(P1145:P1168)</f>
        <v>808387.44</v>
      </c>
    </row>
    <row r="1175" spans="2:16" x14ac:dyDescent="0.25">
      <c r="B1175" s="92"/>
      <c r="E1175" s="74"/>
      <c r="N1175" s="4"/>
      <c r="O1175" s="44">
        <f>SUM(O1174-G1174)</f>
        <v>14643.020000000019</v>
      </c>
      <c r="P1175" s="43"/>
    </row>
    <row r="1176" spans="2:16" x14ac:dyDescent="0.25">
      <c r="B1176" s="92"/>
      <c r="C1176" s="32" t="s">
        <v>908</v>
      </c>
      <c r="E1176" s="74"/>
      <c r="N1176" s="4"/>
    </row>
    <row r="1177" spans="2:16" x14ac:dyDescent="0.25">
      <c r="B1177" s="92"/>
      <c r="C1177" s="1" t="s">
        <v>909</v>
      </c>
      <c r="D1177" s="1" t="s">
        <v>848</v>
      </c>
      <c r="E1177" s="74" t="s">
        <v>214</v>
      </c>
      <c r="F1177" s="3" t="s">
        <v>910</v>
      </c>
      <c r="G1177" s="4">
        <v>64740</v>
      </c>
      <c r="H1177" s="4">
        <v>63740</v>
      </c>
      <c r="I1177" s="4">
        <v>63741</v>
      </c>
      <c r="J1177" s="33">
        <f t="shared" ref="J1177" si="163">SUM(H1177+1000)</f>
        <v>64740</v>
      </c>
      <c r="K1177" s="2" t="s">
        <v>911</v>
      </c>
      <c r="L1177" s="33">
        <v>66000</v>
      </c>
      <c r="N1177" s="4">
        <f>SUM(G1177+2000)</f>
        <v>66740</v>
      </c>
      <c r="O1177" s="33">
        <f>G1177*104%</f>
        <v>67329.600000000006</v>
      </c>
      <c r="P1177" s="4">
        <v>70630</v>
      </c>
    </row>
    <row r="1178" spans="2:16" x14ac:dyDescent="0.25">
      <c r="B1178" s="92"/>
      <c r="D1178" s="1" t="s">
        <v>103</v>
      </c>
      <c r="E1178" s="74"/>
      <c r="N1178" s="4"/>
    </row>
    <row r="1179" spans="2:16" x14ac:dyDescent="0.25">
      <c r="B1179" s="92"/>
      <c r="C1179" s="1" t="s">
        <v>909</v>
      </c>
      <c r="D1179" s="1" t="s">
        <v>886</v>
      </c>
      <c r="E1179" s="74" t="s">
        <v>16</v>
      </c>
      <c r="F1179" s="3" t="s">
        <v>912</v>
      </c>
      <c r="G1179" s="4">
        <v>55079</v>
      </c>
      <c r="H1179" s="4">
        <v>54079</v>
      </c>
      <c r="I1179" s="4">
        <v>54080</v>
      </c>
      <c r="J1179" s="33">
        <f t="shared" ref="J1179" si="164">SUM(H1179+1000)</f>
        <v>55079</v>
      </c>
      <c r="K1179" s="2" t="s">
        <v>913</v>
      </c>
      <c r="L1179" s="33">
        <v>56200</v>
      </c>
      <c r="N1179" s="4">
        <f>SUM(G1179+2000)</f>
        <v>57079</v>
      </c>
      <c r="O1179" s="33">
        <f>G1179*104%</f>
        <v>57282.16</v>
      </c>
      <c r="P1179" s="4">
        <v>60370</v>
      </c>
    </row>
    <row r="1180" spans="2:16" x14ac:dyDescent="0.25">
      <c r="B1180" s="92"/>
      <c r="D1180" s="1" t="s">
        <v>103</v>
      </c>
      <c r="E1180" s="74"/>
      <c r="N1180" s="4"/>
    </row>
    <row r="1181" spans="2:16" x14ac:dyDescent="0.25">
      <c r="B1181" s="92"/>
      <c r="C1181" s="1" t="s">
        <v>909</v>
      </c>
      <c r="D1181" s="1" t="s">
        <v>888</v>
      </c>
      <c r="E1181" s="74" t="s">
        <v>59</v>
      </c>
      <c r="F1181" s="3" t="s">
        <v>914</v>
      </c>
      <c r="G1181" s="4">
        <v>43431</v>
      </c>
      <c r="H1181" s="4">
        <v>42431</v>
      </c>
      <c r="I1181" s="4">
        <v>42432</v>
      </c>
      <c r="J1181" s="33">
        <f t="shared" ref="J1181" si="165">SUM(H1181+1000)</f>
        <v>43431</v>
      </c>
      <c r="N1181" s="4">
        <f>SUM(G1181+2000)</f>
        <v>45431</v>
      </c>
      <c r="O1181" s="33">
        <f>G1181*104%</f>
        <v>45168.24</v>
      </c>
      <c r="P1181" s="4">
        <f t="shared" ref="P1181" si="166">SUM(O1181+2000)</f>
        <v>47168.24</v>
      </c>
    </row>
    <row r="1182" spans="2:16" x14ac:dyDescent="0.25">
      <c r="B1182" s="92"/>
      <c r="D1182" s="1" t="s">
        <v>142</v>
      </c>
      <c r="E1182" s="74"/>
      <c r="N1182" s="4"/>
    </row>
    <row r="1183" spans="2:16" x14ac:dyDescent="0.25">
      <c r="B1183" s="92"/>
      <c r="C1183" s="1" t="s">
        <v>909</v>
      </c>
      <c r="D1183" s="1" t="s">
        <v>856</v>
      </c>
      <c r="E1183" s="74" t="s">
        <v>915</v>
      </c>
      <c r="F1183" s="3" t="s">
        <v>916</v>
      </c>
      <c r="G1183" s="4">
        <v>33380</v>
      </c>
      <c r="H1183" s="4">
        <v>32380</v>
      </c>
      <c r="I1183" s="4">
        <v>32381</v>
      </c>
      <c r="J1183" s="33">
        <f t="shared" ref="J1183:J1187" si="167">SUM(H1183+1000)</f>
        <v>33380</v>
      </c>
      <c r="N1183" s="4">
        <f>SUM(G1183+2000)</f>
        <v>35380</v>
      </c>
      <c r="O1183" s="33">
        <f>G1183*104%</f>
        <v>34715.200000000004</v>
      </c>
      <c r="P1183" s="4">
        <v>37815</v>
      </c>
    </row>
    <row r="1184" spans="2:16" x14ac:dyDescent="0.25">
      <c r="B1184" s="92"/>
      <c r="C1184" s="1" t="s">
        <v>909</v>
      </c>
      <c r="D1184" s="1" t="s">
        <v>856</v>
      </c>
      <c r="E1184" s="74" t="s">
        <v>915</v>
      </c>
      <c r="F1184" s="3" t="s">
        <v>917</v>
      </c>
      <c r="G1184" s="4">
        <v>33380</v>
      </c>
      <c r="H1184" s="4">
        <v>32380</v>
      </c>
      <c r="I1184" s="4">
        <v>32381</v>
      </c>
      <c r="J1184" s="33">
        <f t="shared" si="167"/>
        <v>33380</v>
      </c>
      <c r="N1184" s="4">
        <f>SUM(G1184+2000)</f>
        <v>35380</v>
      </c>
      <c r="O1184" s="33">
        <f>G1184*104%</f>
        <v>34715.200000000004</v>
      </c>
      <c r="P1184" s="4">
        <v>37815</v>
      </c>
    </row>
    <row r="1185" spans="2:16" x14ac:dyDescent="0.25">
      <c r="B1185" s="92"/>
      <c r="C1185" s="1" t="s">
        <v>909</v>
      </c>
      <c r="D1185" s="1" t="s">
        <v>856</v>
      </c>
      <c r="E1185" s="74" t="s">
        <v>915</v>
      </c>
      <c r="F1185" s="3" t="s">
        <v>918</v>
      </c>
      <c r="G1185" s="4">
        <v>33380</v>
      </c>
      <c r="H1185" s="4">
        <v>32380</v>
      </c>
      <c r="I1185" s="4">
        <v>32381</v>
      </c>
      <c r="J1185" s="33">
        <f t="shared" si="167"/>
        <v>33380</v>
      </c>
      <c r="N1185" s="4">
        <f>SUM(G1185+2000)</f>
        <v>35380</v>
      </c>
      <c r="O1185" s="33">
        <f>G1185*104%</f>
        <v>34715.200000000004</v>
      </c>
      <c r="P1185" s="4">
        <v>37815</v>
      </c>
    </row>
    <row r="1186" spans="2:16" x14ac:dyDescent="0.25">
      <c r="B1186" s="92"/>
      <c r="C1186" s="1" t="s">
        <v>909</v>
      </c>
      <c r="D1186" s="36" t="s">
        <v>856</v>
      </c>
      <c r="E1186" s="72" t="s">
        <v>915</v>
      </c>
      <c r="F1186" s="37" t="s">
        <v>919</v>
      </c>
      <c r="G1186" s="4">
        <v>31580</v>
      </c>
      <c r="H1186" s="38">
        <v>30580</v>
      </c>
      <c r="I1186" s="38">
        <v>30581</v>
      </c>
      <c r="J1186" s="33">
        <f t="shared" si="167"/>
        <v>31580</v>
      </c>
      <c r="K1186" s="2" t="s">
        <v>920</v>
      </c>
      <c r="L1186" s="33">
        <v>33380</v>
      </c>
      <c r="N1186" s="4">
        <f>SUM(G1186+2000)</f>
        <v>33580</v>
      </c>
      <c r="O1186" s="33">
        <f>G1186*104%</f>
        <v>32843.200000000004</v>
      </c>
      <c r="P1186" s="4">
        <v>37743</v>
      </c>
    </row>
    <row r="1187" spans="2:16" x14ac:dyDescent="0.25">
      <c r="B1187" s="36"/>
      <c r="C1187" s="1" t="s">
        <v>909</v>
      </c>
      <c r="D1187" s="1" t="s">
        <v>856</v>
      </c>
      <c r="E1187" s="72" t="s">
        <v>915</v>
      </c>
      <c r="F1187" s="37" t="s">
        <v>921</v>
      </c>
      <c r="G1187" s="4">
        <v>33380</v>
      </c>
      <c r="H1187" s="38">
        <v>32380</v>
      </c>
      <c r="I1187" s="38">
        <v>32381</v>
      </c>
      <c r="J1187" s="33">
        <f t="shared" si="167"/>
        <v>33380</v>
      </c>
      <c r="N1187" s="4">
        <f>SUM(G1187+2000)</f>
        <v>35380</v>
      </c>
      <c r="O1187" s="33">
        <f>G1187*104%</f>
        <v>34715.200000000004</v>
      </c>
      <c r="P1187" s="4">
        <v>37815</v>
      </c>
    </row>
    <row r="1188" spans="2:16" x14ac:dyDescent="0.25">
      <c r="B1188" s="36"/>
      <c r="C1188" s="1" t="s">
        <v>909</v>
      </c>
      <c r="D1188" s="1" t="s">
        <v>856</v>
      </c>
      <c r="E1188" s="72" t="s">
        <v>915</v>
      </c>
      <c r="F1188" s="37" t="s">
        <v>922</v>
      </c>
      <c r="H1188" s="38">
        <v>0</v>
      </c>
      <c r="I1188" s="38">
        <v>1</v>
      </c>
      <c r="N1188" s="4"/>
    </row>
    <row r="1189" spans="2:16" x14ac:dyDescent="0.25">
      <c r="B1189" s="36"/>
      <c r="C1189" s="1" t="s">
        <v>909</v>
      </c>
      <c r="D1189" s="1" t="s">
        <v>856</v>
      </c>
      <c r="E1189" s="74" t="s">
        <v>915</v>
      </c>
      <c r="F1189" s="3" t="s">
        <v>923</v>
      </c>
      <c r="G1189" s="4">
        <v>31580</v>
      </c>
      <c r="H1189" s="4">
        <v>30580</v>
      </c>
      <c r="I1189" s="4">
        <v>30581</v>
      </c>
      <c r="J1189" s="33">
        <f t="shared" ref="J1189:J1193" si="168">SUM(H1189+1000)</f>
        <v>31580</v>
      </c>
      <c r="K1189" s="2" t="s">
        <v>920</v>
      </c>
      <c r="L1189" s="33">
        <v>33380</v>
      </c>
      <c r="N1189" s="4">
        <f>SUM(G1189+2000)</f>
        <v>33580</v>
      </c>
      <c r="O1189" s="33">
        <f>G1189*104%</f>
        <v>32843.200000000004</v>
      </c>
      <c r="P1189" s="4">
        <v>37743</v>
      </c>
    </row>
    <row r="1190" spans="2:16" x14ac:dyDescent="0.25">
      <c r="B1190" s="92"/>
      <c r="C1190" s="1" t="s">
        <v>909</v>
      </c>
      <c r="D1190" s="1" t="s">
        <v>858</v>
      </c>
      <c r="E1190" s="74" t="s">
        <v>454</v>
      </c>
      <c r="F1190" s="3" t="s">
        <v>924</v>
      </c>
      <c r="G1190" s="4">
        <v>38164</v>
      </c>
      <c r="H1190" s="4">
        <v>38964</v>
      </c>
      <c r="I1190" s="4">
        <v>37165</v>
      </c>
      <c r="J1190" s="33">
        <f t="shared" si="168"/>
        <v>39964</v>
      </c>
      <c r="N1190" s="4">
        <f>SUM(G1190+2000)</f>
        <v>40164</v>
      </c>
      <c r="O1190" s="33">
        <f>G1190*104%</f>
        <v>39690.560000000005</v>
      </c>
      <c r="P1190" s="4">
        <f t="shared" ref="P1190:P1193" si="169">SUM(O1190+2000)</f>
        <v>41690.560000000005</v>
      </c>
    </row>
    <row r="1191" spans="2:16" x14ac:dyDescent="0.25">
      <c r="B1191" s="92"/>
      <c r="C1191" s="1" t="s">
        <v>909</v>
      </c>
      <c r="D1191" s="1" t="s">
        <v>858</v>
      </c>
      <c r="E1191" s="74" t="s">
        <v>454</v>
      </c>
      <c r="F1191" s="3" t="s">
        <v>925</v>
      </c>
      <c r="G1191" s="4">
        <v>40632</v>
      </c>
      <c r="H1191" s="4">
        <v>39632</v>
      </c>
      <c r="I1191" s="4">
        <v>39633</v>
      </c>
      <c r="J1191" s="33">
        <f t="shared" si="168"/>
        <v>40632</v>
      </c>
      <c r="N1191" s="4">
        <f>SUM(G1191+2000)</f>
        <v>42632</v>
      </c>
      <c r="O1191" s="33">
        <f>G1191*104%</f>
        <v>42257.279999999999</v>
      </c>
      <c r="P1191" s="4">
        <f t="shared" si="169"/>
        <v>44257.279999999999</v>
      </c>
    </row>
    <row r="1192" spans="2:16" x14ac:dyDescent="0.25">
      <c r="B1192" s="92"/>
      <c r="C1192" s="1" t="s">
        <v>909</v>
      </c>
      <c r="D1192" s="1" t="s">
        <v>858</v>
      </c>
      <c r="E1192" s="74" t="s">
        <v>454</v>
      </c>
      <c r="F1192" s="3" t="s">
        <v>926</v>
      </c>
      <c r="G1192" s="4">
        <v>37865</v>
      </c>
      <c r="H1192" s="4">
        <v>36865</v>
      </c>
      <c r="I1192" s="4">
        <v>36866</v>
      </c>
      <c r="J1192" s="33">
        <f t="shared" si="168"/>
        <v>37865</v>
      </c>
      <c r="N1192" s="4">
        <f>SUM(G1192+2000)</f>
        <v>39865</v>
      </c>
      <c r="O1192" s="33">
        <f>G1192*104%</f>
        <v>39379.599999999999</v>
      </c>
      <c r="P1192" s="4">
        <f t="shared" si="169"/>
        <v>41379.599999999999</v>
      </c>
    </row>
    <row r="1193" spans="2:16" x14ac:dyDescent="0.25">
      <c r="B1193" s="92"/>
      <c r="C1193" s="1" t="s">
        <v>909</v>
      </c>
      <c r="D1193" s="1" t="s">
        <v>858</v>
      </c>
      <c r="E1193" s="74" t="s">
        <v>454</v>
      </c>
      <c r="F1193" s="3" t="s">
        <v>927</v>
      </c>
      <c r="G1193" s="4">
        <v>37290</v>
      </c>
      <c r="H1193" s="4">
        <v>36290</v>
      </c>
      <c r="I1193" s="4">
        <v>36291</v>
      </c>
      <c r="J1193" s="33">
        <f t="shared" si="168"/>
        <v>37290</v>
      </c>
      <c r="N1193" s="4">
        <f>SUM(G1193+2000)</f>
        <v>39290</v>
      </c>
      <c r="O1193" s="33">
        <f>G1193*104%</f>
        <v>38781.599999999999</v>
      </c>
      <c r="P1193" s="4">
        <f t="shared" si="169"/>
        <v>40781.599999999999</v>
      </c>
    </row>
    <row r="1194" spans="2:16" x14ac:dyDescent="0.25">
      <c r="B1194" s="92"/>
      <c r="C1194" s="1" t="s">
        <v>909</v>
      </c>
      <c r="D1194" s="1" t="s">
        <v>858</v>
      </c>
      <c r="E1194" s="74" t="s">
        <v>454</v>
      </c>
      <c r="F1194" s="3" t="s">
        <v>928</v>
      </c>
      <c r="G1194" s="4">
        <v>0</v>
      </c>
      <c r="H1194" s="4">
        <v>0</v>
      </c>
      <c r="I1194" s="4">
        <v>1</v>
      </c>
      <c r="N1194" s="4"/>
    </row>
    <row r="1195" spans="2:16" x14ac:dyDescent="0.25">
      <c r="B1195" s="92"/>
      <c r="C1195" s="1" t="s">
        <v>909</v>
      </c>
      <c r="D1195" s="1" t="s">
        <v>858</v>
      </c>
      <c r="E1195" s="74" t="s">
        <v>454</v>
      </c>
      <c r="F1195" s="3" t="s">
        <v>929</v>
      </c>
      <c r="G1195" s="4">
        <v>41474</v>
      </c>
      <c r="H1195" s="4">
        <v>40474</v>
      </c>
      <c r="I1195" s="4">
        <v>40475</v>
      </c>
      <c r="J1195" s="33">
        <f t="shared" ref="J1195:J1202" si="170">SUM(H1195+1000)</f>
        <v>41474</v>
      </c>
      <c r="N1195" s="4">
        <f t="shared" ref="N1195:N1202" si="171">SUM(G1195+2000)</f>
        <v>43474</v>
      </c>
      <c r="O1195" s="33">
        <f t="shared" ref="O1195:O1202" si="172">G1195*104%</f>
        <v>43132.959999999999</v>
      </c>
      <c r="P1195" s="4">
        <f t="shared" ref="P1195:P1201" si="173">SUM(O1195+2000)</f>
        <v>45132.959999999999</v>
      </c>
    </row>
    <row r="1196" spans="2:16" x14ac:dyDescent="0.25">
      <c r="B1196" s="92"/>
      <c r="C1196" s="1" t="s">
        <v>909</v>
      </c>
      <c r="D1196" s="1" t="s">
        <v>858</v>
      </c>
      <c r="E1196" s="74" t="s">
        <v>454</v>
      </c>
      <c r="F1196" s="3" t="s">
        <v>930</v>
      </c>
      <c r="G1196" s="4">
        <v>38915</v>
      </c>
      <c r="H1196" s="4">
        <v>37915</v>
      </c>
      <c r="I1196" s="4">
        <v>37916</v>
      </c>
      <c r="J1196" s="33">
        <f t="shared" si="170"/>
        <v>38915</v>
      </c>
      <c r="N1196" s="4">
        <f t="shared" si="171"/>
        <v>40915</v>
      </c>
      <c r="O1196" s="33">
        <f t="shared" si="172"/>
        <v>40471.599999999999</v>
      </c>
      <c r="P1196" s="4">
        <f t="shared" si="173"/>
        <v>42471.6</v>
      </c>
    </row>
    <row r="1197" spans="2:16" x14ac:dyDescent="0.25">
      <c r="B1197" s="92"/>
      <c r="C1197" s="1" t="s">
        <v>909</v>
      </c>
      <c r="D1197" s="36" t="s">
        <v>858</v>
      </c>
      <c r="E1197" s="72" t="s">
        <v>454</v>
      </c>
      <c r="F1197" s="37" t="s">
        <v>931</v>
      </c>
      <c r="G1197" s="4">
        <v>38946</v>
      </c>
      <c r="H1197" s="38">
        <v>37946</v>
      </c>
      <c r="I1197" s="38">
        <v>37947</v>
      </c>
      <c r="J1197" s="33">
        <f t="shared" si="170"/>
        <v>38946</v>
      </c>
      <c r="N1197" s="4">
        <f t="shared" si="171"/>
        <v>40946</v>
      </c>
      <c r="O1197" s="33">
        <f t="shared" si="172"/>
        <v>40503.840000000004</v>
      </c>
      <c r="P1197" s="4">
        <f t="shared" si="173"/>
        <v>42503.840000000004</v>
      </c>
    </row>
    <row r="1198" spans="2:16" x14ac:dyDescent="0.25">
      <c r="B1198" s="36"/>
      <c r="C1198" s="1" t="s">
        <v>909</v>
      </c>
      <c r="D1198" s="1" t="s">
        <v>862</v>
      </c>
      <c r="E1198" s="72">
        <v>108</v>
      </c>
      <c r="F1198" s="37" t="s">
        <v>932</v>
      </c>
      <c r="G1198" s="4">
        <v>45311</v>
      </c>
      <c r="H1198" s="38">
        <v>44311</v>
      </c>
      <c r="I1198" s="38">
        <v>44312</v>
      </c>
      <c r="J1198" s="33">
        <f t="shared" si="170"/>
        <v>45311</v>
      </c>
      <c r="K1198" s="2" t="s">
        <v>933</v>
      </c>
      <c r="L1198" s="33">
        <v>45424</v>
      </c>
      <c r="N1198" s="4">
        <f t="shared" si="171"/>
        <v>47311</v>
      </c>
      <c r="O1198" s="33">
        <f t="shared" si="172"/>
        <v>47123.44</v>
      </c>
      <c r="P1198" s="4">
        <v>50123</v>
      </c>
    </row>
    <row r="1199" spans="2:16" x14ac:dyDescent="0.25">
      <c r="B1199" s="36"/>
      <c r="C1199" s="1" t="s">
        <v>909</v>
      </c>
      <c r="D1199" s="1" t="s">
        <v>862</v>
      </c>
      <c r="E1199" s="72">
        <v>108</v>
      </c>
      <c r="F1199" s="37" t="s">
        <v>934</v>
      </c>
      <c r="G1199" s="4">
        <v>43511</v>
      </c>
      <c r="H1199" s="38">
        <v>42511</v>
      </c>
      <c r="I1199" s="38">
        <v>42512</v>
      </c>
      <c r="J1199" s="33">
        <f t="shared" si="170"/>
        <v>43511</v>
      </c>
      <c r="K1199" s="2" t="s">
        <v>935</v>
      </c>
      <c r="L1199" s="33">
        <v>45424</v>
      </c>
      <c r="N1199" s="4">
        <f t="shared" si="171"/>
        <v>45511</v>
      </c>
      <c r="O1199" s="33">
        <f t="shared" si="172"/>
        <v>45251.44</v>
      </c>
      <c r="P1199" s="4">
        <v>48251</v>
      </c>
    </row>
    <row r="1200" spans="2:16" x14ac:dyDescent="0.25">
      <c r="B1200" s="36"/>
      <c r="C1200" s="1" t="s">
        <v>909</v>
      </c>
      <c r="D1200" s="1" t="s">
        <v>862</v>
      </c>
      <c r="E1200" s="74">
        <v>108</v>
      </c>
      <c r="F1200" s="3" t="s">
        <v>936</v>
      </c>
      <c r="G1200" s="4">
        <v>43511</v>
      </c>
      <c r="H1200" s="4">
        <v>42511</v>
      </c>
      <c r="I1200" s="4">
        <v>42512</v>
      </c>
      <c r="J1200" s="33">
        <f t="shared" si="170"/>
        <v>43511</v>
      </c>
      <c r="K1200" s="2" t="s">
        <v>935</v>
      </c>
      <c r="L1200" s="33">
        <v>45424</v>
      </c>
      <c r="N1200" s="4">
        <f t="shared" si="171"/>
        <v>45511</v>
      </c>
      <c r="O1200" s="33">
        <f t="shared" si="172"/>
        <v>45251.44</v>
      </c>
      <c r="P1200" s="4">
        <v>48251</v>
      </c>
    </row>
    <row r="1201" spans="2:16" x14ac:dyDescent="0.25">
      <c r="B1201" s="92"/>
      <c r="C1201" s="1" t="s">
        <v>909</v>
      </c>
      <c r="D1201" s="1" t="s">
        <v>870</v>
      </c>
      <c r="E1201" s="74" t="s">
        <v>59</v>
      </c>
      <c r="F1201" s="3" t="s">
        <v>937</v>
      </c>
      <c r="G1201" s="4">
        <v>46829</v>
      </c>
      <c r="H1201" s="4">
        <v>45829</v>
      </c>
      <c r="I1201" s="4">
        <v>45830</v>
      </c>
      <c r="J1201" s="33">
        <f t="shared" si="170"/>
        <v>46829</v>
      </c>
      <c r="N1201" s="4">
        <f t="shared" si="171"/>
        <v>48829</v>
      </c>
      <c r="O1201" s="33">
        <f t="shared" si="172"/>
        <v>48702.16</v>
      </c>
      <c r="P1201" s="4">
        <f t="shared" si="173"/>
        <v>50702.16</v>
      </c>
    </row>
    <row r="1202" spans="2:16" x14ac:dyDescent="0.25">
      <c r="B1202" s="92"/>
      <c r="C1202" s="1" t="s">
        <v>909</v>
      </c>
      <c r="D1202" s="1" t="s">
        <v>155</v>
      </c>
      <c r="E1202" s="74" t="s">
        <v>59</v>
      </c>
      <c r="F1202" s="3" t="s">
        <v>938</v>
      </c>
      <c r="G1202" s="4">
        <v>41999</v>
      </c>
      <c r="H1202" s="4">
        <v>40999</v>
      </c>
      <c r="I1202" s="4">
        <v>41000</v>
      </c>
      <c r="J1202" s="33">
        <f t="shared" si="170"/>
        <v>41999</v>
      </c>
      <c r="N1202" s="4">
        <f t="shared" si="171"/>
        <v>43999</v>
      </c>
      <c r="O1202" s="33">
        <f t="shared" si="172"/>
        <v>43678.96</v>
      </c>
      <c r="P1202" s="4">
        <v>47179</v>
      </c>
    </row>
    <row r="1203" spans="2:16" x14ac:dyDescent="0.25">
      <c r="B1203" s="92"/>
      <c r="E1203" s="74"/>
      <c r="N1203" s="4"/>
    </row>
    <row r="1204" spans="2:16" x14ac:dyDescent="0.25">
      <c r="B1204" s="92"/>
      <c r="D1204" s="1" t="s">
        <v>904</v>
      </c>
      <c r="E1204" s="74"/>
      <c r="K1204" s="2" t="s">
        <v>939</v>
      </c>
      <c r="N1204" s="4"/>
    </row>
    <row r="1205" spans="2:16" x14ac:dyDescent="0.25">
      <c r="B1205" s="92"/>
      <c r="C1205" s="1" t="s">
        <v>909</v>
      </c>
      <c r="D1205" s="1" t="s">
        <v>905</v>
      </c>
      <c r="E1205" s="74"/>
      <c r="F1205" s="3" t="s">
        <v>940</v>
      </c>
      <c r="K1205" s="2" t="s">
        <v>941</v>
      </c>
      <c r="N1205" s="4"/>
    </row>
    <row r="1206" spans="2:16" x14ac:dyDescent="0.25">
      <c r="B1206" s="92"/>
      <c r="C1206" s="1" t="s">
        <v>909</v>
      </c>
      <c r="D1206" s="1" t="s">
        <v>942</v>
      </c>
      <c r="E1206" s="74"/>
      <c r="F1206" s="3" t="s">
        <v>943</v>
      </c>
      <c r="K1206" s="2" t="s">
        <v>944</v>
      </c>
      <c r="N1206" s="4"/>
    </row>
    <row r="1207" spans="2:16" x14ac:dyDescent="0.25">
      <c r="B1207" s="92"/>
      <c r="C1207" s="1" t="s">
        <v>909</v>
      </c>
      <c r="D1207" s="1" t="s">
        <v>945</v>
      </c>
      <c r="E1207" s="74"/>
      <c r="F1207" s="3" t="s">
        <v>881</v>
      </c>
      <c r="N1207" s="4"/>
    </row>
    <row r="1208" spans="2:16" x14ac:dyDescent="0.25">
      <c r="B1208" s="92"/>
      <c r="C1208" s="1" t="s">
        <v>909</v>
      </c>
      <c r="D1208" s="1" t="s">
        <v>1060</v>
      </c>
      <c r="E1208" s="74"/>
      <c r="F1208" s="3" t="s">
        <v>946</v>
      </c>
      <c r="N1208" s="4"/>
    </row>
    <row r="1209" spans="2:16" x14ac:dyDescent="0.25">
      <c r="B1209" s="92"/>
      <c r="E1209" s="74"/>
      <c r="N1209" s="4"/>
    </row>
    <row r="1210" spans="2:16" x14ac:dyDescent="0.25">
      <c r="B1210" s="92"/>
      <c r="D1210" s="61" t="s">
        <v>73</v>
      </c>
      <c r="E1210" s="109"/>
      <c r="F1210" s="110"/>
      <c r="G1210" s="43">
        <f>SUM(G1177:G1202)</f>
        <v>854377</v>
      </c>
      <c r="H1210" s="43">
        <v>835177</v>
      </c>
      <c r="I1210" s="4">
        <v>833400</v>
      </c>
      <c r="N1210" s="43">
        <f>SUM(N1177:N1207)</f>
        <v>896377</v>
      </c>
      <c r="O1210" s="44">
        <f>G1210*102%</f>
        <v>871464.54</v>
      </c>
      <c r="P1210" s="43">
        <v>947639</v>
      </c>
    </row>
    <row r="1211" spans="2:16" x14ac:dyDescent="0.25">
      <c r="B1211" s="92"/>
      <c r="D1211" s="52"/>
      <c r="E1211" s="74"/>
      <c r="F1211" s="60"/>
      <c r="N1211" s="4"/>
      <c r="O1211" s="44">
        <f>SUM(O1210-G1210)</f>
        <v>17087.540000000037</v>
      </c>
      <c r="P1211" s="43"/>
    </row>
    <row r="1212" spans="2:16" x14ac:dyDescent="0.25">
      <c r="B1212" s="40"/>
      <c r="C1212" s="32" t="s">
        <v>947</v>
      </c>
      <c r="E1212" s="83"/>
      <c r="N1212" s="4"/>
    </row>
    <row r="1213" spans="2:16" x14ac:dyDescent="0.25">
      <c r="B1213" s="92"/>
      <c r="C1213" s="1" t="s">
        <v>948</v>
      </c>
      <c r="D1213" s="1" t="s">
        <v>848</v>
      </c>
      <c r="E1213" s="83" t="s">
        <v>214</v>
      </c>
      <c r="F1213" s="3" t="s">
        <v>949</v>
      </c>
      <c r="G1213" s="4">
        <v>64592</v>
      </c>
      <c r="H1213" s="4">
        <v>63592</v>
      </c>
      <c r="I1213" s="4">
        <v>63593</v>
      </c>
      <c r="J1213" s="33">
        <f t="shared" ref="J1213" si="174">SUM(H1213+1000)</f>
        <v>64592</v>
      </c>
      <c r="N1213" s="4">
        <f>SUM(G1213+2000)</f>
        <v>66592</v>
      </c>
      <c r="O1213" s="33">
        <f>G1213*104%</f>
        <v>67175.680000000008</v>
      </c>
      <c r="P1213" s="4">
        <v>70468</v>
      </c>
    </row>
    <row r="1214" spans="2:16" x14ac:dyDescent="0.25">
      <c r="B1214" s="92"/>
      <c r="D1214" s="1" t="s">
        <v>103</v>
      </c>
      <c r="E1214" s="83"/>
      <c r="N1214" s="4"/>
    </row>
    <row r="1215" spans="2:16" x14ac:dyDescent="0.25">
      <c r="B1215" s="92"/>
      <c r="C1215" s="1" t="s">
        <v>948</v>
      </c>
      <c r="D1215" s="1" t="s">
        <v>950</v>
      </c>
      <c r="E1215" s="83" t="s">
        <v>16</v>
      </c>
      <c r="F1215" s="3" t="s">
        <v>951</v>
      </c>
      <c r="G1215" s="4">
        <v>52866</v>
      </c>
      <c r="H1215" s="4">
        <v>51866</v>
      </c>
      <c r="I1215" s="4">
        <v>51867</v>
      </c>
      <c r="J1215" s="33">
        <f t="shared" ref="J1215" si="175">SUM(H1215+1000)</f>
        <v>52866</v>
      </c>
      <c r="N1215" s="4">
        <f>SUM(G1215+2000)</f>
        <v>54866</v>
      </c>
      <c r="O1215" s="33">
        <f>G1215*104%</f>
        <v>54980.639999999999</v>
      </c>
      <c r="P1215" s="4">
        <v>58038</v>
      </c>
    </row>
    <row r="1216" spans="2:16" x14ac:dyDescent="0.25">
      <c r="B1216" s="92"/>
      <c r="D1216" s="1" t="s">
        <v>103</v>
      </c>
      <c r="E1216" s="83"/>
      <c r="N1216" s="4"/>
    </row>
    <row r="1217" spans="2:16" x14ac:dyDescent="0.25">
      <c r="B1217" s="92"/>
      <c r="C1217" s="1" t="s">
        <v>948</v>
      </c>
      <c r="D1217" s="36" t="s">
        <v>888</v>
      </c>
      <c r="E1217" s="37" t="s">
        <v>59</v>
      </c>
      <c r="F1217" s="37" t="s">
        <v>952</v>
      </c>
      <c r="G1217" s="4">
        <v>41867</v>
      </c>
      <c r="H1217" s="38">
        <v>40867</v>
      </c>
      <c r="I1217" s="38">
        <v>40868</v>
      </c>
      <c r="J1217" s="33">
        <f t="shared" ref="J1217" si="176">SUM(H1217+1000)</f>
        <v>41867</v>
      </c>
      <c r="N1217" s="4">
        <f>SUM(G1217+2000)</f>
        <v>43867</v>
      </c>
      <c r="O1217" s="33">
        <f>G1217*104%</f>
        <v>43541.68</v>
      </c>
      <c r="P1217" s="4">
        <v>46379</v>
      </c>
    </row>
    <row r="1218" spans="2:16" x14ac:dyDescent="0.25">
      <c r="B1218" s="36"/>
      <c r="D1218" s="1" t="s">
        <v>142</v>
      </c>
      <c r="E1218" s="37"/>
      <c r="F1218" s="37"/>
      <c r="H1218" s="38"/>
      <c r="I1218" s="38"/>
      <c r="N1218" s="4"/>
    </row>
    <row r="1219" spans="2:16" x14ac:dyDescent="0.25">
      <c r="B1219" s="36"/>
      <c r="C1219" s="1" t="s">
        <v>948</v>
      </c>
      <c r="D1219" s="1" t="s">
        <v>856</v>
      </c>
      <c r="E1219" s="37" t="s">
        <v>915</v>
      </c>
      <c r="F1219" s="37" t="s">
        <v>953</v>
      </c>
      <c r="G1219" s="4">
        <v>37300</v>
      </c>
      <c r="H1219" s="38">
        <v>36300</v>
      </c>
      <c r="I1219" s="38">
        <v>36301</v>
      </c>
      <c r="J1219" s="33">
        <f t="shared" ref="J1219:J1237" si="177">SUM(H1219+1000)</f>
        <v>37300</v>
      </c>
      <c r="N1219" s="4">
        <f t="shared" ref="N1219:N1237" si="178">SUM(G1219+2000)</f>
        <v>39300</v>
      </c>
      <c r="O1219" s="33">
        <f t="shared" ref="O1219:O1237" si="179">G1219*104%</f>
        <v>38792</v>
      </c>
      <c r="P1219" s="4">
        <v>41538</v>
      </c>
    </row>
    <row r="1220" spans="2:16" x14ac:dyDescent="0.25">
      <c r="B1220" s="36"/>
      <c r="C1220" s="1" t="s">
        <v>948</v>
      </c>
      <c r="D1220" s="36" t="s">
        <v>856</v>
      </c>
      <c r="E1220" s="37" t="s">
        <v>915</v>
      </c>
      <c r="F1220" s="37" t="s">
        <v>954</v>
      </c>
      <c r="G1220" s="4">
        <v>37300</v>
      </c>
      <c r="H1220" s="38">
        <v>36300</v>
      </c>
      <c r="I1220" s="38">
        <v>36301</v>
      </c>
      <c r="J1220" s="33">
        <f t="shared" si="177"/>
        <v>37300</v>
      </c>
      <c r="N1220" s="4">
        <f t="shared" si="178"/>
        <v>39300</v>
      </c>
      <c r="O1220" s="33">
        <f t="shared" si="179"/>
        <v>38792</v>
      </c>
      <c r="P1220" s="4">
        <v>41538</v>
      </c>
    </row>
    <row r="1221" spans="2:16" x14ac:dyDescent="0.25">
      <c r="B1221" s="36"/>
      <c r="C1221" s="1" t="s">
        <v>948</v>
      </c>
      <c r="D1221" s="36" t="s">
        <v>858</v>
      </c>
      <c r="E1221" s="37" t="s">
        <v>454</v>
      </c>
      <c r="F1221" s="37" t="s">
        <v>955</v>
      </c>
      <c r="G1221" s="4">
        <v>39500</v>
      </c>
      <c r="H1221" s="38">
        <v>38500</v>
      </c>
      <c r="I1221" s="38">
        <v>38501</v>
      </c>
      <c r="J1221" s="33">
        <f t="shared" si="177"/>
        <v>39500</v>
      </c>
      <c r="N1221" s="4">
        <f t="shared" si="178"/>
        <v>41500</v>
      </c>
      <c r="O1221" s="33">
        <f t="shared" si="179"/>
        <v>41080</v>
      </c>
      <c r="P1221" s="4">
        <v>43870</v>
      </c>
    </row>
    <row r="1222" spans="2:16" x14ac:dyDescent="0.25">
      <c r="B1222" s="36"/>
      <c r="C1222" s="1" t="s">
        <v>948</v>
      </c>
      <c r="D1222" s="1" t="s">
        <v>858</v>
      </c>
      <c r="E1222" s="37" t="s">
        <v>454</v>
      </c>
      <c r="F1222" s="37" t="s">
        <v>956</v>
      </c>
      <c r="G1222" s="4">
        <v>41778</v>
      </c>
      <c r="H1222" s="38">
        <v>40778</v>
      </c>
      <c r="I1222" s="38">
        <v>40779</v>
      </c>
      <c r="J1222" s="33">
        <f t="shared" si="177"/>
        <v>41778</v>
      </c>
      <c r="N1222" s="4">
        <f t="shared" si="178"/>
        <v>43778</v>
      </c>
      <c r="O1222" s="33">
        <f t="shared" si="179"/>
        <v>43449.120000000003</v>
      </c>
      <c r="P1222" s="4">
        <v>46285</v>
      </c>
    </row>
    <row r="1223" spans="2:16" x14ac:dyDescent="0.25">
      <c r="B1223" s="36"/>
      <c r="C1223" s="1" t="s">
        <v>948</v>
      </c>
      <c r="D1223" s="1" t="s">
        <v>858</v>
      </c>
      <c r="E1223" s="37" t="s">
        <v>454</v>
      </c>
      <c r="F1223" s="37" t="s">
        <v>957</v>
      </c>
      <c r="G1223" s="4">
        <v>41596</v>
      </c>
      <c r="H1223" s="38">
        <v>40596</v>
      </c>
      <c r="I1223" s="38">
        <v>40597</v>
      </c>
      <c r="J1223" s="33">
        <f t="shared" si="177"/>
        <v>41596</v>
      </c>
      <c r="N1223" s="4">
        <f t="shared" si="178"/>
        <v>43596</v>
      </c>
      <c r="O1223" s="33">
        <f t="shared" si="179"/>
        <v>43259.840000000004</v>
      </c>
      <c r="P1223" s="4">
        <v>46092</v>
      </c>
    </row>
    <row r="1224" spans="2:16" x14ac:dyDescent="0.25">
      <c r="B1224" s="36"/>
      <c r="C1224" s="1" t="s">
        <v>948</v>
      </c>
      <c r="D1224" s="1" t="s">
        <v>858</v>
      </c>
      <c r="E1224" s="83" t="s">
        <v>454</v>
      </c>
      <c r="F1224" s="3" t="s">
        <v>958</v>
      </c>
      <c r="G1224" s="4">
        <v>40639</v>
      </c>
      <c r="H1224" s="4">
        <v>39639</v>
      </c>
      <c r="I1224" s="4">
        <v>39640</v>
      </c>
      <c r="J1224" s="33">
        <f t="shared" si="177"/>
        <v>40639</v>
      </c>
      <c r="N1224" s="4">
        <f t="shared" si="178"/>
        <v>42639</v>
      </c>
      <c r="O1224" s="33">
        <f t="shared" si="179"/>
        <v>42264.560000000005</v>
      </c>
      <c r="P1224" s="4">
        <v>45078</v>
      </c>
    </row>
    <row r="1225" spans="2:16" x14ac:dyDescent="0.25">
      <c r="B1225" s="92"/>
      <c r="C1225" s="1" t="s">
        <v>948</v>
      </c>
      <c r="D1225" s="1" t="s">
        <v>858</v>
      </c>
      <c r="E1225" s="83" t="s">
        <v>454</v>
      </c>
      <c r="F1225" s="3" t="s">
        <v>959</v>
      </c>
      <c r="G1225" s="4">
        <v>37700</v>
      </c>
      <c r="H1225" s="4">
        <v>36700</v>
      </c>
      <c r="I1225" s="4">
        <v>36701</v>
      </c>
      <c r="J1225" s="33">
        <f t="shared" si="177"/>
        <v>37700</v>
      </c>
      <c r="N1225" s="4">
        <f t="shared" si="178"/>
        <v>39700</v>
      </c>
      <c r="O1225" s="33">
        <f t="shared" si="179"/>
        <v>39208</v>
      </c>
      <c r="P1225" s="4">
        <v>41962</v>
      </c>
    </row>
    <row r="1226" spans="2:16" x14ac:dyDescent="0.25">
      <c r="B1226" s="92"/>
      <c r="C1226" s="1" t="s">
        <v>948</v>
      </c>
      <c r="D1226" s="1" t="s">
        <v>858</v>
      </c>
      <c r="E1226" s="83" t="s">
        <v>454</v>
      </c>
      <c r="F1226" s="3" t="s">
        <v>960</v>
      </c>
      <c r="G1226" s="4">
        <v>39500</v>
      </c>
      <c r="H1226" s="4">
        <v>38500</v>
      </c>
      <c r="I1226" s="4">
        <v>38501</v>
      </c>
      <c r="J1226" s="33">
        <f t="shared" si="177"/>
        <v>39500</v>
      </c>
      <c r="N1226" s="4">
        <f t="shared" si="178"/>
        <v>41500</v>
      </c>
      <c r="O1226" s="33">
        <f t="shared" si="179"/>
        <v>41080</v>
      </c>
      <c r="P1226" s="4">
        <v>43870</v>
      </c>
    </row>
    <row r="1227" spans="2:16" x14ac:dyDescent="0.25">
      <c r="B1227" s="92"/>
      <c r="C1227" s="1" t="s">
        <v>948</v>
      </c>
      <c r="D1227" s="1" t="s">
        <v>858</v>
      </c>
      <c r="E1227" s="83" t="s">
        <v>454</v>
      </c>
      <c r="F1227" s="3" t="s">
        <v>961</v>
      </c>
      <c r="G1227" s="4">
        <v>39500</v>
      </c>
      <c r="H1227" s="4">
        <v>38500</v>
      </c>
      <c r="I1227" s="4">
        <v>38501</v>
      </c>
      <c r="J1227" s="33">
        <f t="shared" si="177"/>
        <v>39500</v>
      </c>
      <c r="N1227" s="4">
        <f t="shared" si="178"/>
        <v>41500</v>
      </c>
      <c r="O1227" s="33">
        <f t="shared" si="179"/>
        <v>41080</v>
      </c>
      <c r="P1227" s="4">
        <v>43870</v>
      </c>
    </row>
    <row r="1228" spans="2:16" x14ac:dyDescent="0.25">
      <c r="B1228" s="92"/>
      <c r="C1228" s="1" t="s">
        <v>948</v>
      </c>
      <c r="D1228" s="1" t="s">
        <v>858</v>
      </c>
      <c r="E1228" s="83" t="s">
        <v>454</v>
      </c>
      <c r="F1228" s="3" t="s">
        <v>962</v>
      </c>
      <c r="G1228" s="4">
        <v>39500</v>
      </c>
      <c r="H1228" s="4">
        <v>38500</v>
      </c>
      <c r="I1228" s="4">
        <v>38501</v>
      </c>
      <c r="J1228" s="33">
        <f t="shared" si="177"/>
        <v>39500</v>
      </c>
      <c r="N1228" s="4">
        <f t="shared" si="178"/>
        <v>41500</v>
      </c>
      <c r="O1228" s="33">
        <f t="shared" si="179"/>
        <v>41080</v>
      </c>
      <c r="P1228" s="4">
        <v>43870</v>
      </c>
    </row>
    <row r="1229" spans="2:16" x14ac:dyDescent="0.25">
      <c r="B1229" s="92"/>
      <c r="C1229" s="1" t="s">
        <v>948</v>
      </c>
      <c r="D1229" s="1" t="s">
        <v>858</v>
      </c>
      <c r="E1229" s="83" t="s">
        <v>454</v>
      </c>
      <c r="F1229" s="3" t="s">
        <v>963</v>
      </c>
      <c r="G1229" s="4">
        <v>39500</v>
      </c>
      <c r="H1229" s="4">
        <v>38500</v>
      </c>
      <c r="I1229" s="4">
        <v>38501</v>
      </c>
      <c r="J1229" s="33">
        <f t="shared" si="177"/>
        <v>39500</v>
      </c>
      <c r="N1229" s="4">
        <f t="shared" si="178"/>
        <v>41500</v>
      </c>
      <c r="O1229" s="33">
        <f t="shared" si="179"/>
        <v>41080</v>
      </c>
      <c r="P1229" s="4">
        <v>43870</v>
      </c>
    </row>
    <row r="1230" spans="2:16" x14ac:dyDescent="0.25">
      <c r="B1230" s="92"/>
      <c r="C1230" s="1" t="s">
        <v>948</v>
      </c>
      <c r="D1230" s="36" t="s">
        <v>858</v>
      </c>
      <c r="E1230" s="37" t="s">
        <v>454</v>
      </c>
      <c r="F1230" s="37" t="s">
        <v>964</v>
      </c>
      <c r="G1230" s="4">
        <v>39500</v>
      </c>
      <c r="H1230" s="38">
        <v>38500</v>
      </c>
      <c r="I1230" s="38">
        <v>38501</v>
      </c>
      <c r="J1230" s="33">
        <f t="shared" si="177"/>
        <v>39500</v>
      </c>
      <c r="N1230" s="4">
        <f t="shared" si="178"/>
        <v>41500</v>
      </c>
      <c r="O1230" s="33">
        <f t="shared" si="179"/>
        <v>41080</v>
      </c>
      <c r="P1230" s="4">
        <v>43870</v>
      </c>
    </row>
    <row r="1231" spans="2:16" x14ac:dyDescent="0.25">
      <c r="B1231" s="36"/>
      <c r="C1231" s="1" t="s">
        <v>948</v>
      </c>
      <c r="D1231" s="1" t="s">
        <v>858</v>
      </c>
      <c r="E1231" s="37" t="s">
        <v>454</v>
      </c>
      <c r="F1231" s="37" t="s">
        <v>965</v>
      </c>
      <c r="G1231" s="4">
        <v>37700</v>
      </c>
      <c r="H1231" s="38">
        <v>36700</v>
      </c>
      <c r="I1231" s="38">
        <v>36701</v>
      </c>
      <c r="J1231" s="33">
        <f t="shared" si="177"/>
        <v>37700</v>
      </c>
      <c r="N1231" s="4">
        <f t="shared" si="178"/>
        <v>39700</v>
      </c>
      <c r="O1231" s="33">
        <f t="shared" si="179"/>
        <v>39208</v>
      </c>
      <c r="P1231" s="4">
        <v>41962</v>
      </c>
    </row>
    <row r="1232" spans="2:16" x14ac:dyDescent="0.25">
      <c r="B1232" s="36"/>
      <c r="C1232" s="1" t="s">
        <v>948</v>
      </c>
      <c r="D1232" s="1" t="s">
        <v>858</v>
      </c>
      <c r="E1232" s="37" t="s">
        <v>454</v>
      </c>
      <c r="F1232" s="37" t="s">
        <v>966</v>
      </c>
      <c r="G1232" s="4">
        <v>39500</v>
      </c>
      <c r="H1232" s="38">
        <v>38500</v>
      </c>
      <c r="I1232" s="38">
        <v>38501</v>
      </c>
      <c r="J1232" s="33">
        <f t="shared" si="177"/>
        <v>39500</v>
      </c>
      <c r="N1232" s="4">
        <f t="shared" si="178"/>
        <v>41500</v>
      </c>
      <c r="O1232" s="33">
        <f t="shared" si="179"/>
        <v>41080</v>
      </c>
      <c r="P1232" s="4">
        <v>43870</v>
      </c>
    </row>
    <row r="1233" spans="2:16" x14ac:dyDescent="0.25">
      <c r="B1233" s="36"/>
      <c r="C1233" s="1" t="s">
        <v>948</v>
      </c>
      <c r="D1233" s="1" t="s">
        <v>862</v>
      </c>
      <c r="E1233" s="83">
        <v>108</v>
      </c>
      <c r="F1233" s="3" t="s">
        <v>967</v>
      </c>
      <c r="G1233" s="4">
        <v>45424</v>
      </c>
      <c r="H1233" s="4">
        <v>44424</v>
      </c>
      <c r="I1233" s="4">
        <v>44425</v>
      </c>
      <c r="J1233" s="33">
        <f t="shared" si="177"/>
        <v>45424</v>
      </c>
      <c r="N1233" s="4">
        <f t="shared" si="178"/>
        <v>47424</v>
      </c>
      <c r="O1233" s="33">
        <f t="shared" si="179"/>
        <v>47240.959999999999</v>
      </c>
      <c r="P1233" s="4">
        <v>50149</v>
      </c>
    </row>
    <row r="1234" spans="2:16" x14ac:dyDescent="0.25">
      <c r="B1234" s="92"/>
      <c r="C1234" s="1" t="s">
        <v>948</v>
      </c>
      <c r="D1234" s="1" t="s">
        <v>862</v>
      </c>
      <c r="E1234" s="83">
        <v>108</v>
      </c>
      <c r="F1234" s="3" t="s">
        <v>968</v>
      </c>
      <c r="G1234" s="4">
        <v>45424</v>
      </c>
      <c r="H1234" s="4">
        <v>44424</v>
      </c>
      <c r="I1234" s="4">
        <v>44425</v>
      </c>
      <c r="J1234" s="33">
        <f t="shared" si="177"/>
        <v>45424</v>
      </c>
      <c r="N1234" s="4">
        <f t="shared" si="178"/>
        <v>47424</v>
      </c>
      <c r="O1234" s="33">
        <f t="shared" si="179"/>
        <v>47240.959999999999</v>
      </c>
      <c r="P1234" s="4">
        <v>50149</v>
      </c>
    </row>
    <row r="1235" spans="2:16" x14ac:dyDescent="0.25">
      <c r="B1235" s="92"/>
      <c r="C1235" s="1" t="s">
        <v>948</v>
      </c>
      <c r="D1235" s="1" t="s">
        <v>969</v>
      </c>
      <c r="E1235" s="3">
        <v>108</v>
      </c>
      <c r="F1235" s="3" t="s">
        <v>970</v>
      </c>
      <c r="G1235" s="4">
        <v>45424</v>
      </c>
      <c r="H1235" s="4">
        <v>44424</v>
      </c>
      <c r="I1235" s="4">
        <v>44425</v>
      </c>
      <c r="J1235" s="33">
        <f t="shared" si="177"/>
        <v>45424</v>
      </c>
      <c r="N1235" s="4">
        <f t="shared" si="178"/>
        <v>47424</v>
      </c>
      <c r="O1235" s="33">
        <f t="shared" si="179"/>
        <v>47240.959999999999</v>
      </c>
      <c r="P1235" s="4">
        <v>50149</v>
      </c>
    </row>
    <row r="1236" spans="2:16" x14ac:dyDescent="0.25">
      <c r="B1236" s="92"/>
      <c r="C1236" s="1" t="s">
        <v>948</v>
      </c>
      <c r="D1236" s="1" t="s">
        <v>870</v>
      </c>
      <c r="E1236" s="83" t="s">
        <v>59</v>
      </c>
      <c r="F1236" s="3" t="s">
        <v>971</v>
      </c>
      <c r="G1236" s="4">
        <v>41900</v>
      </c>
      <c r="H1236" s="4">
        <v>40900</v>
      </c>
      <c r="I1236" s="4">
        <v>40901</v>
      </c>
      <c r="J1236" s="33">
        <f t="shared" si="177"/>
        <v>41900</v>
      </c>
      <c r="N1236" s="4">
        <f t="shared" si="178"/>
        <v>43900</v>
      </c>
      <c r="O1236" s="33">
        <f t="shared" si="179"/>
        <v>43576</v>
      </c>
      <c r="P1236" s="4">
        <v>46414</v>
      </c>
    </row>
    <row r="1237" spans="2:16" x14ac:dyDescent="0.25">
      <c r="B1237" s="92"/>
      <c r="C1237" s="1" t="s">
        <v>948</v>
      </c>
      <c r="D1237" s="1" t="s">
        <v>155</v>
      </c>
      <c r="E1237" s="83" t="s">
        <v>59</v>
      </c>
      <c r="F1237" s="3" t="s">
        <v>972</v>
      </c>
      <c r="G1237" s="4">
        <v>43800</v>
      </c>
      <c r="H1237" s="4">
        <v>42800</v>
      </c>
      <c r="I1237" s="4">
        <v>42801</v>
      </c>
      <c r="J1237" s="33">
        <f t="shared" si="177"/>
        <v>43800</v>
      </c>
      <c r="N1237" s="4">
        <f t="shared" si="178"/>
        <v>45800</v>
      </c>
      <c r="O1237" s="33">
        <f t="shared" si="179"/>
        <v>45552</v>
      </c>
      <c r="P1237" s="4">
        <v>48428</v>
      </c>
    </row>
    <row r="1238" spans="2:16" x14ac:dyDescent="0.25">
      <c r="B1238" s="92"/>
      <c r="E1238" s="83"/>
      <c r="N1238" s="4"/>
    </row>
    <row r="1239" spans="2:16" x14ac:dyDescent="0.25">
      <c r="B1239" s="92"/>
      <c r="D1239" s="1" t="s">
        <v>873</v>
      </c>
      <c r="E1239" s="83"/>
      <c r="N1239" s="4"/>
    </row>
    <row r="1240" spans="2:16" x14ac:dyDescent="0.25">
      <c r="B1240" s="92"/>
      <c r="C1240" s="1" t="s">
        <v>948</v>
      </c>
      <c r="D1240" s="1" t="s">
        <v>1061</v>
      </c>
      <c r="E1240" s="83"/>
      <c r="F1240" s="3" t="s">
        <v>973</v>
      </c>
      <c r="N1240" s="4"/>
    </row>
    <row r="1241" spans="2:16" x14ac:dyDescent="0.25">
      <c r="B1241" s="92"/>
      <c r="C1241" s="1" t="s">
        <v>948</v>
      </c>
      <c r="D1241" s="1" t="s">
        <v>942</v>
      </c>
      <c r="E1241" s="83"/>
      <c r="F1241" s="3" t="s">
        <v>974</v>
      </c>
      <c r="N1241" s="4"/>
    </row>
    <row r="1242" spans="2:16" x14ac:dyDescent="0.25">
      <c r="B1242" s="92"/>
      <c r="C1242" s="1" t="s">
        <v>948</v>
      </c>
      <c r="D1242" s="1" t="s">
        <v>942</v>
      </c>
      <c r="E1242" s="83"/>
      <c r="F1242" s="3" t="s">
        <v>975</v>
      </c>
      <c r="N1242" s="4"/>
    </row>
    <row r="1243" spans="2:16" x14ac:dyDescent="0.25">
      <c r="B1243" s="92"/>
      <c r="C1243" s="1" t="s">
        <v>948</v>
      </c>
      <c r="D1243" s="1" t="s">
        <v>942</v>
      </c>
      <c r="E1243" s="83"/>
      <c r="F1243" s="3" t="s">
        <v>976</v>
      </c>
      <c r="N1243" s="4"/>
    </row>
    <row r="1244" spans="2:16" x14ac:dyDescent="0.25">
      <c r="B1244" s="92"/>
      <c r="N1244" s="4"/>
    </row>
    <row r="1245" spans="2:16" x14ac:dyDescent="0.25">
      <c r="B1245" s="92"/>
      <c r="D1245" s="32" t="s">
        <v>73</v>
      </c>
      <c r="E1245" s="105"/>
      <c r="F1245" s="29"/>
      <c r="G1245" s="43">
        <f>SUM(G1213:G1237)</f>
        <v>931810</v>
      </c>
      <c r="H1245" s="43">
        <v>909810</v>
      </c>
      <c r="I1245" s="4">
        <v>909832</v>
      </c>
      <c r="N1245" s="43">
        <f>SUM(N1213:N1242)</f>
        <v>975810</v>
      </c>
      <c r="O1245" s="44">
        <f>G1245*102%</f>
        <v>950446.20000000007</v>
      </c>
      <c r="P1245" s="43">
        <f>SUM(P1213:P1238)</f>
        <v>1031719</v>
      </c>
    </row>
    <row r="1246" spans="2:16" x14ac:dyDescent="0.25">
      <c r="B1246" s="92"/>
      <c r="E1246" s="83"/>
      <c r="N1246" s="4"/>
      <c r="O1246" s="44">
        <f>SUM(O1245-G1245)</f>
        <v>18636.20000000007</v>
      </c>
      <c r="P1246" s="43"/>
    </row>
    <row r="1247" spans="2:16" x14ac:dyDescent="0.25">
      <c r="B1247" s="92"/>
      <c r="C1247" s="32" t="s">
        <v>977</v>
      </c>
      <c r="E1247" s="83"/>
      <c r="N1247" s="4"/>
    </row>
    <row r="1248" spans="2:16" x14ac:dyDescent="0.25">
      <c r="B1248" s="92"/>
      <c r="C1248" s="1" t="s">
        <v>978</v>
      </c>
      <c r="D1248" s="1" t="s">
        <v>979</v>
      </c>
      <c r="E1248" s="3" t="s">
        <v>138</v>
      </c>
      <c r="F1248" s="3" t="s">
        <v>980</v>
      </c>
      <c r="G1248" s="4">
        <v>39450</v>
      </c>
      <c r="H1248" s="4">
        <v>38450</v>
      </c>
      <c r="I1248" s="4">
        <v>38451</v>
      </c>
      <c r="J1248" s="33">
        <f t="shared" ref="J1248:J1249" si="180">SUM(H1248+1000)</f>
        <v>39450</v>
      </c>
      <c r="N1248" s="4">
        <f>SUM(G1248+2000)</f>
        <v>41450</v>
      </c>
      <c r="O1248" s="33">
        <f>G1248*104%</f>
        <v>41028</v>
      </c>
      <c r="P1248" s="4">
        <v>43817</v>
      </c>
    </row>
    <row r="1249" spans="2:16" x14ac:dyDescent="0.25">
      <c r="B1249" s="92"/>
      <c r="C1249" s="1" t="s">
        <v>978</v>
      </c>
      <c r="D1249" s="40" t="s">
        <v>979</v>
      </c>
      <c r="E1249" s="80" t="s">
        <v>138</v>
      </c>
      <c r="F1249" s="41" t="s">
        <v>981</v>
      </c>
      <c r="G1249" s="42">
        <v>39450</v>
      </c>
      <c r="H1249" s="42">
        <v>38450</v>
      </c>
      <c r="I1249" s="42">
        <v>38451</v>
      </c>
      <c r="J1249" s="48">
        <f t="shared" si="180"/>
        <v>39450</v>
      </c>
      <c r="K1249" s="111"/>
      <c r="N1249" s="4">
        <f>SUM(G1249+2000)</f>
        <v>41450</v>
      </c>
      <c r="O1249" s="33">
        <f>G1249*104%</f>
        <v>41028</v>
      </c>
      <c r="P1249" s="4">
        <v>43817</v>
      </c>
    </row>
    <row r="1250" spans="2:16" x14ac:dyDescent="0.25">
      <c r="B1250" s="92"/>
      <c r="N1250" s="4"/>
    </row>
    <row r="1251" spans="2:16" x14ac:dyDescent="0.25">
      <c r="B1251" s="92"/>
      <c r="D1251" s="32" t="s">
        <v>73</v>
      </c>
      <c r="E1251" s="29"/>
      <c r="F1251" s="29"/>
      <c r="G1251" s="43">
        <f>SUM(G1248:G1249)</f>
        <v>78900</v>
      </c>
      <c r="H1251" s="43">
        <v>76900</v>
      </c>
      <c r="I1251" s="4">
        <v>76902</v>
      </c>
      <c r="N1251" s="43">
        <f>SUM(N1248:N1250)</f>
        <v>82900</v>
      </c>
      <c r="O1251" s="44">
        <f>G1251*102%</f>
        <v>80478</v>
      </c>
      <c r="P1251" s="43">
        <f>SUM(P1248:P1250)</f>
        <v>87634</v>
      </c>
    </row>
    <row r="1252" spans="2:16" x14ac:dyDescent="0.25">
      <c r="B1252" s="92"/>
      <c r="C1252" s="32"/>
      <c r="E1252" s="59"/>
      <c r="F1252" s="59"/>
      <c r="N1252" s="4"/>
      <c r="O1252" s="44">
        <f>SUM(O1251-G1251)</f>
        <v>1578</v>
      </c>
      <c r="P1252" s="43"/>
    </row>
    <row r="1253" spans="2:16" x14ac:dyDescent="0.25">
      <c r="B1253" s="92"/>
      <c r="C1253" s="54"/>
      <c r="D1253" s="32"/>
      <c r="E1253" s="59"/>
      <c r="F1253" s="59"/>
      <c r="N1253" s="4"/>
    </row>
    <row r="1254" spans="2:16" x14ac:dyDescent="0.25">
      <c r="B1254" s="92"/>
      <c r="C1254" s="32" t="s">
        <v>982</v>
      </c>
      <c r="D1254" s="32"/>
      <c r="H1254" s="43"/>
      <c r="I1254" s="43"/>
      <c r="N1254" s="4"/>
    </row>
    <row r="1255" spans="2:16" x14ac:dyDescent="0.25">
      <c r="C1255" s="112" t="s">
        <v>983</v>
      </c>
      <c r="D1255" s="113" t="s">
        <v>984</v>
      </c>
      <c r="E1255" s="4"/>
      <c r="F1255" s="4" t="s">
        <v>985</v>
      </c>
      <c r="G1255" s="4">
        <v>34454</v>
      </c>
      <c r="H1255" s="4">
        <v>32163</v>
      </c>
      <c r="I1255" s="43">
        <v>32164</v>
      </c>
      <c r="K1255" s="114"/>
      <c r="L1255" s="72"/>
      <c r="M1255" s="115"/>
      <c r="N1255" s="4">
        <f>SUM(G1255+2000)</f>
        <v>36454</v>
      </c>
      <c r="O1255" s="33">
        <v>0</v>
      </c>
      <c r="P1255" s="4">
        <v>34454</v>
      </c>
    </row>
    <row r="1256" spans="2:16" x14ac:dyDescent="0.25">
      <c r="C1256" s="112" t="s">
        <v>983</v>
      </c>
      <c r="D1256" s="75" t="s">
        <v>986</v>
      </c>
      <c r="E1256" s="76"/>
      <c r="F1256" s="77" t="s">
        <v>987</v>
      </c>
      <c r="G1256" s="116">
        <v>26214</v>
      </c>
      <c r="H1256" s="116">
        <v>26214</v>
      </c>
      <c r="I1256" s="116">
        <v>26215</v>
      </c>
      <c r="K1256" s="114"/>
      <c r="L1256" s="72"/>
      <c r="M1256" s="115"/>
      <c r="N1256" s="4">
        <f>SUM(G1256+2000)</f>
        <v>28214</v>
      </c>
      <c r="O1256" s="33">
        <v>0</v>
      </c>
      <c r="P1256" s="116">
        <v>26214</v>
      </c>
    </row>
    <row r="1257" spans="2:16" x14ac:dyDescent="0.25">
      <c r="B1257" s="61"/>
      <c r="C1257" s="112" t="s">
        <v>983</v>
      </c>
      <c r="D1257" s="75" t="s">
        <v>986</v>
      </c>
      <c r="E1257" s="72"/>
      <c r="F1257" s="37" t="s">
        <v>988</v>
      </c>
      <c r="G1257" s="4">
        <v>24905</v>
      </c>
      <c r="H1257" s="38"/>
      <c r="I1257" s="38"/>
      <c r="K1257" s="47"/>
      <c r="L1257" s="78"/>
      <c r="M1257" s="48"/>
      <c r="N1257" s="4">
        <f>SUM(G1257+2000)</f>
        <v>26905</v>
      </c>
      <c r="O1257" s="33">
        <v>0</v>
      </c>
      <c r="P1257" s="4">
        <v>24905</v>
      </c>
    </row>
    <row r="1258" spans="2:16" x14ac:dyDescent="0.25">
      <c r="B1258" s="61"/>
      <c r="C1258" s="112"/>
      <c r="D1258" s="75"/>
      <c r="E1258" s="72"/>
      <c r="F1258" s="37"/>
      <c r="H1258" s="38"/>
      <c r="I1258" s="38"/>
      <c r="K1258" s="47"/>
      <c r="L1258" s="78"/>
      <c r="M1258" s="48"/>
      <c r="N1258" s="4"/>
      <c r="O1258" s="33"/>
      <c r="P1258" s="4"/>
    </row>
    <row r="1259" spans="2:16" x14ac:dyDescent="0.25">
      <c r="B1259" s="36"/>
      <c r="C1259" s="36"/>
      <c r="D1259" s="32" t="s">
        <v>73</v>
      </c>
      <c r="E1259" s="117"/>
      <c r="F1259" s="29"/>
      <c r="G1259" s="43">
        <f>SUM(G1255:G1256)</f>
        <v>60668</v>
      </c>
      <c r="H1259" s="43">
        <v>58377</v>
      </c>
      <c r="I1259" s="4">
        <v>58379</v>
      </c>
      <c r="K1259" s="47"/>
      <c r="L1259" s="78"/>
      <c r="M1259" s="48"/>
      <c r="N1259" s="43">
        <f>SUM(N1255:N1257)</f>
        <v>91573</v>
      </c>
      <c r="O1259" s="40"/>
      <c r="P1259" s="43">
        <v>87752</v>
      </c>
    </row>
    <row r="1260" spans="2:16" x14ac:dyDescent="0.25">
      <c r="B1260" s="45"/>
      <c r="C1260" s="36"/>
      <c r="D1260" s="45"/>
      <c r="E1260" s="118"/>
      <c r="F1260" s="41"/>
      <c r="G1260" s="42"/>
      <c r="H1260" s="56"/>
      <c r="N1260" s="4"/>
    </row>
    <row r="1261" spans="2:16" x14ac:dyDescent="0.25">
      <c r="B1261" s="45"/>
      <c r="C1261" s="36"/>
      <c r="D1261" s="45"/>
      <c r="E1261" s="118"/>
      <c r="F1261" s="41"/>
      <c r="G1261" s="42"/>
      <c r="H1261" s="56"/>
      <c r="N1261" s="4"/>
    </row>
    <row r="1262" spans="2:16" x14ac:dyDescent="0.25">
      <c r="B1262" s="45"/>
      <c r="C1262" s="96" t="s">
        <v>989</v>
      </c>
      <c r="D1262" s="45"/>
      <c r="E1262" s="118"/>
      <c r="F1262" s="41"/>
      <c r="G1262" s="42"/>
      <c r="H1262" s="56"/>
      <c r="N1262" s="4"/>
    </row>
    <row r="1263" spans="2:16" x14ac:dyDescent="0.25">
      <c r="B1263" s="45"/>
      <c r="C1263" s="36" t="s">
        <v>990</v>
      </c>
      <c r="D1263" s="45" t="s">
        <v>991</v>
      </c>
      <c r="E1263" s="118">
        <v>108</v>
      </c>
      <c r="F1263" s="41" t="s">
        <v>992</v>
      </c>
      <c r="G1263" s="42">
        <v>51316</v>
      </c>
      <c r="H1263" s="56"/>
      <c r="N1263" s="4">
        <f>SUM(G1263+2000)</f>
        <v>53316</v>
      </c>
      <c r="O1263" s="33">
        <f>G1263*104%</f>
        <v>53368.639999999999</v>
      </c>
      <c r="P1263" s="4">
        <v>56395</v>
      </c>
    </row>
    <row r="1264" spans="2:16" x14ac:dyDescent="0.25">
      <c r="B1264" s="45"/>
      <c r="C1264" s="36" t="s">
        <v>990</v>
      </c>
      <c r="D1264" s="45" t="s">
        <v>993</v>
      </c>
      <c r="E1264" s="118">
        <v>111</v>
      </c>
      <c r="F1264" s="41" t="s">
        <v>994</v>
      </c>
      <c r="G1264" s="42">
        <v>59553</v>
      </c>
      <c r="H1264" s="56"/>
      <c r="N1264" s="4">
        <f>SUM(G1264+2000)</f>
        <v>61553</v>
      </c>
      <c r="O1264" s="33">
        <f>G1264*104%</f>
        <v>61935.12</v>
      </c>
      <c r="P1264" s="4">
        <v>65126</v>
      </c>
    </row>
    <row r="1265" spans="2:16" x14ac:dyDescent="0.25">
      <c r="B1265" s="45"/>
      <c r="C1265" s="36"/>
      <c r="D1265" s="45" t="s">
        <v>995</v>
      </c>
      <c r="E1265" s="118"/>
      <c r="F1265" s="41"/>
      <c r="G1265" s="42"/>
      <c r="H1265" s="56"/>
      <c r="N1265" s="4"/>
    </row>
    <row r="1266" spans="2:16" x14ac:dyDescent="0.25">
      <c r="B1266" s="45"/>
      <c r="C1266" s="36" t="s">
        <v>990</v>
      </c>
      <c r="D1266" s="45" t="s">
        <v>996</v>
      </c>
      <c r="E1266" s="118">
        <v>107</v>
      </c>
      <c r="F1266" s="41" t="s">
        <v>997</v>
      </c>
      <c r="G1266" s="42">
        <v>36800</v>
      </c>
      <c r="H1266" s="56"/>
      <c r="N1266" s="4">
        <f>SUM(G1266+2000)</f>
        <v>38800</v>
      </c>
      <c r="O1266" s="33">
        <f>G1266*104%</f>
        <v>38272</v>
      </c>
      <c r="P1266" s="4">
        <v>41008</v>
      </c>
    </row>
    <row r="1267" spans="2:16" x14ac:dyDescent="0.25">
      <c r="B1267" s="45"/>
      <c r="C1267" s="36"/>
      <c r="D1267" s="45"/>
      <c r="E1267" s="118"/>
      <c r="F1267" s="41"/>
      <c r="G1267" s="42"/>
      <c r="H1267" s="56"/>
      <c r="N1267" s="4"/>
    </row>
    <row r="1268" spans="2:16" x14ac:dyDescent="0.25">
      <c r="B1268" s="45"/>
      <c r="C1268" s="36"/>
      <c r="D1268" s="32" t="s">
        <v>73</v>
      </c>
      <c r="E1268" s="118"/>
      <c r="F1268" s="41"/>
      <c r="G1268" s="68">
        <f>SUM(G1263:G1266)</f>
        <v>147669</v>
      </c>
      <c r="H1268" s="56"/>
      <c r="N1268" s="43">
        <f>SUM(N1263:N1266)</f>
        <v>153669</v>
      </c>
      <c r="O1268" s="44">
        <f>G1268*102%</f>
        <v>150622.38</v>
      </c>
      <c r="P1268" s="68">
        <f>SUM(P1263:P1267)</f>
        <v>162529</v>
      </c>
    </row>
    <row r="1269" spans="2:16" x14ac:dyDescent="0.25">
      <c r="C1269" s="36"/>
      <c r="E1269" s="90"/>
      <c r="K1269" s="47"/>
      <c r="L1269" s="40"/>
      <c r="M1269" s="40"/>
      <c r="N1269" s="4"/>
      <c r="O1269" s="44">
        <f>SUM(O1268-G1268)</f>
        <v>2953.3800000000047</v>
      </c>
      <c r="P1269" s="43"/>
    </row>
    <row r="1270" spans="2:16" x14ac:dyDescent="0.25">
      <c r="C1270" s="96" t="s">
        <v>998</v>
      </c>
      <c r="D1270" s="32"/>
      <c r="E1270" s="90"/>
      <c r="K1270" s="47"/>
      <c r="L1270" s="40"/>
      <c r="M1270" s="40"/>
      <c r="N1270" s="4"/>
      <c r="O1270" s="40"/>
      <c r="P1270" s="48"/>
    </row>
    <row r="1271" spans="2:16" x14ac:dyDescent="0.25">
      <c r="C1271" s="36" t="s">
        <v>999</v>
      </c>
      <c r="D1271" s="1" t="s">
        <v>1000</v>
      </c>
      <c r="E1271" s="90">
        <v>107</v>
      </c>
      <c r="F1271" s="3" t="s">
        <v>1001</v>
      </c>
      <c r="G1271" s="4">
        <v>31972</v>
      </c>
      <c r="K1271" s="47"/>
      <c r="L1271" s="40"/>
      <c r="M1271" s="40"/>
      <c r="N1271" s="4">
        <f>SUM(G1271+2000)</f>
        <v>33972</v>
      </c>
      <c r="O1271" s="33">
        <f>G1271*104%</f>
        <v>33250.880000000005</v>
      </c>
      <c r="P1271" s="56">
        <v>35848</v>
      </c>
    </row>
    <row r="1272" spans="2:16" x14ac:dyDescent="0.25">
      <c r="C1272" s="36"/>
      <c r="E1272" s="90"/>
      <c r="K1272" s="47"/>
      <c r="L1272" s="40"/>
      <c r="M1272" s="40"/>
      <c r="N1272" s="4"/>
      <c r="O1272" s="40"/>
      <c r="P1272" s="57"/>
    </row>
    <row r="1273" spans="2:16" x14ac:dyDescent="0.25">
      <c r="C1273" s="36"/>
      <c r="D1273" s="32" t="s">
        <v>73</v>
      </c>
      <c r="E1273" s="90"/>
      <c r="G1273" s="43">
        <f>SUM(G1271:G1272)</f>
        <v>31972</v>
      </c>
      <c r="H1273" s="43"/>
      <c r="I1273" s="43"/>
      <c r="J1273" s="32"/>
      <c r="K1273" s="98"/>
      <c r="L1273" s="45"/>
      <c r="M1273" s="45"/>
      <c r="N1273" s="43">
        <f>SUM(N1271:N1272)</f>
        <v>33972</v>
      </c>
      <c r="O1273" s="44">
        <f>G1273*102%</f>
        <v>32611.440000000002</v>
      </c>
      <c r="P1273" s="121">
        <v>35848</v>
      </c>
    </row>
    <row r="1274" spans="2:16" x14ac:dyDescent="0.25">
      <c r="C1274" s="36"/>
      <c r="E1274" s="90"/>
      <c r="K1274" s="47"/>
      <c r="L1274" s="40"/>
      <c r="M1274" s="40"/>
      <c r="N1274" s="4"/>
      <c r="O1274" s="44">
        <f>SUM(O1273-G1273)</f>
        <v>639.44000000000233</v>
      </c>
      <c r="P1274" s="43"/>
    </row>
    <row r="1275" spans="2:16" x14ac:dyDescent="0.25">
      <c r="C1275" s="96" t="s">
        <v>1002</v>
      </c>
      <c r="D1275" s="32"/>
      <c r="E1275" s="90"/>
      <c r="K1275" s="47"/>
      <c r="L1275" s="40"/>
      <c r="M1275" s="40"/>
      <c r="N1275" s="4"/>
      <c r="O1275" s="40"/>
      <c r="P1275" s="48"/>
    </row>
    <row r="1276" spans="2:16" x14ac:dyDescent="0.25">
      <c r="C1276" s="36" t="s">
        <v>1003</v>
      </c>
      <c r="D1276" s="1" t="s">
        <v>19</v>
      </c>
      <c r="E1276" s="90">
        <v>102</v>
      </c>
      <c r="F1276" s="37" t="s">
        <v>1004</v>
      </c>
      <c r="G1276" s="4">
        <v>28984</v>
      </c>
      <c r="K1276" s="47"/>
      <c r="L1276" s="40"/>
      <c r="M1276" s="40"/>
      <c r="N1276" s="4">
        <f>SUM(G1276+2000)</f>
        <v>30984</v>
      </c>
      <c r="O1276" s="33">
        <f>G1276*104%</f>
        <v>30143.360000000001</v>
      </c>
      <c r="P1276" s="4">
        <v>32723</v>
      </c>
    </row>
    <row r="1277" spans="2:16" x14ac:dyDescent="0.25">
      <c r="C1277" s="36" t="s">
        <v>1003</v>
      </c>
      <c r="D1277" s="1" t="s">
        <v>22</v>
      </c>
      <c r="E1277" s="90">
        <v>103</v>
      </c>
      <c r="F1277" s="37" t="s">
        <v>1005</v>
      </c>
      <c r="G1277" s="4">
        <v>33767</v>
      </c>
      <c r="K1277" s="47"/>
      <c r="L1277" s="40"/>
      <c r="M1277" s="40"/>
      <c r="N1277" s="4">
        <f>SUM(G1277+2000)</f>
        <v>35767</v>
      </c>
      <c r="O1277" s="33">
        <f>G1277*104%</f>
        <v>35117.68</v>
      </c>
      <c r="P1277" s="4">
        <v>37793</v>
      </c>
    </row>
    <row r="1278" spans="2:16" x14ac:dyDescent="0.25">
      <c r="C1278" s="36" t="s">
        <v>1003</v>
      </c>
      <c r="D1278" s="1" t="s">
        <v>155</v>
      </c>
      <c r="E1278" s="90">
        <v>106</v>
      </c>
      <c r="F1278" s="37" t="s">
        <v>1006</v>
      </c>
      <c r="G1278" s="4">
        <v>41366</v>
      </c>
      <c r="K1278" s="47"/>
      <c r="L1278" s="40"/>
      <c r="M1278" s="40"/>
      <c r="N1278" s="4">
        <f>SUM(G1278+2000)</f>
        <v>43366</v>
      </c>
      <c r="O1278" s="33">
        <f>G1278*104%</f>
        <v>43020.639999999999</v>
      </c>
      <c r="P1278" s="4">
        <v>45848</v>
      </c>
    </row>
    <row r="1279" spans="2:16" x14ac:dyDescent="0.25">
      <c r="C1279" s="36"/>
      <c r="E1279" s="90"/>
      <c r="K1279" s="47"/>
      <c r="L1279" s="40"/>
      <c r="M1279" s="40"/>
      <c r="N1279" s="4"/>
      <c r="O1279" s="40"/>
      <c r="P1279" s="48"/>
    </row>
    <row r="1280" spans="2:16" x14ac:dyDescent="0.25">
      <c r="C1280" s="36"/>
      <c r="D1280" s="32" t="s">
        <v>73</v>
      </c>
      <c r="E1280" s="90"/>
      <c r="G1280" s="43">
        <f>SUM(G1276:G1279)</f>
        <v>104117</v>
      </c>
      <c r="H1280" s="43"/>
      <c r="I1280" s="43"/>
      <c r="J1280" s="32"/>
      <c r="K1280" s="98"/>
      <c r="L1280" s="45"/>
      <c r="M1280" s="45"/>
      <c r="N1280" s="43">
        <f>SUM(N1276:N1279)</f>
        <v>110117</v>
      </c>
      <c r="O1280" s="44">
        <f>G1280*102%</f>
        <v>106199.34</v>
      </c>
      <c r="P1280" s="43">
        <f>SUM(P1276:P1278)</f>
        <v>116364</v>
      </c>
    </row>
    <row r="1281" spans="3:16" x14ac:dyDescent="0.25">
      <c r="C1281" s="36"/>
      <c r="E1281" s="90"/>
      <c r="K1281" s="47"/>
      <c r="L1281" s="40"/>
      <c r="M1281" s="40"/>
      <c r="N1281" s="4"/>
      <c r="O1281" s="44">
        <f>SUM(O1280-G1280)</f>
        <v>2082.3399999999965</v>
      </c>
      <c r="P1281" s="43"/>
    </row>
    <row r="1282" spans="3:16" x14ac:dyDescent="0.25">
      <c r="C1282" s="96" t="s">
        <v>1007</v>
      </c>
      <c r="D1282" s="32"/>
      <c r="E1282" s="90"/>
      <c r="K1282" s="47"/>
      <c r="L1282" s="40"/>
      <c r="M1282" s="40"/>
      <c r="N1282" s="4"/>
      <c r="O1282" s="40"/>
      <c r="P1282" s="48"/>
    </row>
    <row r="1283" spans="3:16" x14ac:dyDescent="0.25">
      <c r="C1283" s="36" t="s">
        <v>1008</v>
      </c>
      <c r="D1283" s="1" t="s">
        <v>1009</v>
      </c>
      <c r="E1283" s="90"/>
      <c r="F1283" s="3" t="s">
        <v>1010</v>
      </c>
      <c r="G1283" s="4">
        <v>93300</v>
      </c>
      <c r="K1283" s="47"/>
      <c r="L1283" s="40"/>
      <c r="M1283" s="40"/>
      <c r="N1283" s="4">
        <f>SUM(G1283+2000)</f>
        <v>95300</v>
      </c>
      <c r="O1283" s="33">
        <f>G1283*104%</f>
        <v>97032</v>
      </c>
      <c r="P1283" s="4">
        <v>100898</v>
      </c>
    </row>
    <row r="1284" spans="3:16" x14ac:dyDescent="0.25">
      <c r="C1284" s="36"/>
      <c r="D1284" s="1" t="s">
        <v>1011</v>
      </c>
      <c r="E1284" s="90"/>
      <c r="K1284" s="47"/>
      <c r="L1284" s="40"/>
      <c r="M1284" s="40"/>
      <c r="N1284" s="4"/>
      <c r="O1284" s="40"/>
      <c r="P1284" s="48"/>
    </row>
    <row r="1285" spans="3:16" x14ac:dyDescent="0.25">
      <c r="C1285" s="36"/>
      <c r="E1285" s="90"/>
      <c r="K1285" s="47"/>
      <c r="L1285" s="40"/>
      <c r="M1285" s="40"/>
      <c r="N1285" s="4"/>
      <c r="O1285" s="40"/>
      <c r="P1285" s="48"/>
    </row>
    <row r="1286" spans="3:16" x14ac:dyDescent="0.25">
      <c r="C1286" s="36"/>
      <c r="D1286" s="32" t="s">
        <v>73</v>
      </c>
      <c r="E1286" s="90"/>
      <c r="G1286" s="43">
        <v>93300</v>
      </c>
      <c r="H1286" s="43"/>
      <c r="I1286" s="43"/>
      <c r="J1286" s="32"/>
      <c r="K1286" s="98"/>
      <c r="L1286" s="45"/>
      <c r="M1286" s="45"/>
      <c r="N1286" s="43">
        <f>SUM(N1283:N1285)</f>
        <v>95300</v>
      </c>
      <c r="O1286" s="44">
        <f>G1286*102%</f>
        <v>95166</v>
      </c>
      <c r="P1286" s="43">
        <v>100898</v>
      </c>
    </row>
    <row r="1287" spans="3:16" x14ac:dyDescent="0.25">
      <c r="C1287" s="36"/>
      <c r="E1287" s="90"/>
      <c r="K1287" s="47"/>
      <c r="L1287" s="40"/>
      <c r="M1287" s="40"/>
      <c r="N1287" s="4"/>
      <c r="O1287" s="44">
        <f>SUM(O1286-G1286)</f>
        <v>1866</v>
      </c>
      <c r="P1287" s="43"/>
    </row>
    <row r="1288" spans="3:16" x14ac:dyDescent="0.25">
      <c r="C1288" s="36"/>
      <c r="E1288" s="90"/>
      <c r="K1288" s="47"/>
      <c r="L1288" s="40"/>
      <c r="M1288" s="40"/>
      <c r="N1288" s="4"/>
      <c r="O1288" s="44"/>
      <c r="P1288" s="43"/>
    </row>
    <row r="1289" spans="3:16" x14ac:dyDescent="0.25">
      <c r="C1289" s="96" t="s">
        <v>1012</v>
      </c>
      <c r="E1289" s="90"/>
      <c r="K1289" s="47"/>
      <c r="L1289" s="40"/>
      <c r="M1289" s="40"/>
      <c r="N1289" s="4"/>
      <c r="O1289" s="40"/>
      <c r="P1289" s="48"/>
    </row>
    <row r="1290" spans="3:16" x14ac:dyDescent="0.25">
      <c r="C1290" s="36" t="s">
        <v>1065</v>
      </c>
      <c r="D1290" s="1" t="s">
        <v>1062</v>
      </c>
      <c r="E1290" s="90"/>
      <c r="K1290" s="47"/>
      <c r="L1290" s="40"/>
      <c r="M1290" s="40"/>
      <c r="N1290" s="4"/>
      <c r="O1290" s="40"/>
      <c r="P1290" s="48"/>
    </row>
    <row r="1291" spans="3:16" x14ac:dyDescent="0.25">
      <c r="C1291" s="36"/>
      <c r="D1291" s="36" t="s">
        <v>1063</v>
      </c>
      <c r="E1291" s="90"/>
      <c r="K1291" s="47"/>
      <c r="L1291" s="40"/>
      <c r="M1291" s="40"/>
      <c r="N1291" s="4"/>
      <c r="O1291" s="40"/>
      <c r="P1291" s="48"/>
    </row>
    <row r="1292" spans="3:16" x14ac:dyDescent="0.25">
      <c r="C1292" s="36"/>
      <c r="D1292" s="36" t="s">
        <v>1064</v>
      </c>
      <c r="E1292" s="90"/>
      <c r="K1292" s="47"/>
      <c r="L1292" s="40"/>
      <c r="M1292" s="40"/>
      <c r="N1292" s="4"/>
      <c r="O1292" s="40"/>
      <c r="P1292" s="48"/>
    </row>
    <row r="1293" spans="3:16" x14ac:dyDescent="0.25">
      <c r="C1293" s="36"/>
      <c r="D1293" s="32" t="s">
        <v>1066</v>
      </c>
      <c r="E1293" s="90"/>
      <c r="K1293" s="47"/>
      <c r="L1293" s="40"/>
      <c r="M1293" s="40"/>
      <c r="N1293" s="4"/>
      <c r="O1293" s="40"/>
      <c r="P1293" s="48"/>
    </row>
    <row r="1294" spans="3:16" x14ac:dyDescent="0.25">
      <c r="C1294" s="36"/>
      <c r="E1294" s="90"/>
      <c r="K1294" s="47"/>
      <c r="L1294" s="40"/>
      <c r="M1294" s="40"/>
      <c r="N1294" s="4"/>
      <c r="O1294" s="40"/>
      <c r="P1294" s="48"/>
    </row>
    <row r="1295" spans="3:16" x14ac:dyDescent="0.25">
      <c r="C1295" s="36"/>
      <c r="D1295" s="32"/>
      <c r="E1295" s="90"/>
      <c r="K1295" s="47"/>
      <c r="L1295" s="40"/>
      <c r="M1295" s="40"/>
      <c r="N1295" s="4"/>
      <c r="O1295" s="40"/>
      <c r="P1295" s="48"/>
    </row>
    <row r="1296" spans="3:16" x14ac:dyDescent="0.25">
      <c r="C1296" s="36"/>
      <c r="E1296" s="90"/>
      <c r="K1296" s="47"/>
      <c r="L1296" s="40"/>
      <c r="M1296" s="40"/>
      <c r="N1296" s="4"/>
      <c r="O1296" s="40"/>
      <c r="P1296" s="48"/>
    </row>
    <row r="1297" spans="1:16" x14ac:dyDescent="0.25">
      <c r="B1297" s="45"/>
      <c r="C1297" s="36"/>
      <c r="D1297" s="45"/>
      <c r="E1297" s="118"/>
      <c r="F1297" s="41"/>
      <c r="G1297" s="42"/>
      <c r="H1297" s="56"/>
      <c r="N1297" s="4"/>
    </row>
    <row r="1298" spans="1:16" hidden="1" x14ac:dyDescent="0.25">
      <c r="B1298" s="45"/>
      <c r="C1298" s="45"/>
      <c r="D1298" s="45"/>
      <c r="E1298" s="118"/>
      <c r="F1298" s="41"/>
      <c r="G1298" s="42"/>
      <c r="H1298" s="56"/>
      <c r="N1298" s="4"/>
    </row>
    <row r="1299" spans="1:16" ht="31.5" hidden="1" x14ac:dyDescent="0.25">
      <c r="B1299" s="40"/>
      <c r="C1299" s="36"/>
      <c r="D1299" s="40"/>
      <c r="E1299" s="118"/>
      <c r="F1299" s="41"/>
      <c r="G1299" s="42"/>
      <c r="H1299" s="56"/>
      <c r="J1299" s="33"/>
      <c r="N1299" s="4"/>
      <c r="P1299" s="137" t="s">
        <v>1013</v>
      </c>
    </row>
    <row r="1300" spans="1:16" hidden="1" x14ac:dyDescent="0.25">
      <c r="B1300" s="40"/>
      <c r="C1300" s="36"/>
      <c r="D1300" s="40"/>
      <c r="E1300" s="118"/>
      <c r="F1300" s="41"/>
      <c r="G1300" s="42"/>
      <c r="H1300" s="56"/>
      <c r="J1300" s="33"/>
      <c r="N1300" s="4"/>
      <c r="P1300" s="138" t="s">
        <v>1014</v>
      </c>
    </row>
    <row r="1301" spans="1:16" hidden="1" x14ac:dyDescent="0.25">
      <c r="B1301" s="40"/>
      <c r="C1301" s="36"/>
      <c r="D1301" s="40"/>
      <c r="E1301" s="118"/>
      <c r="F1301" s="41"/>
      <c r="G1301" s="42"/>
      <c r="H1301" s="56"/>
      <c r="J1301" s="33"/>
      <c r="N1301" s="4"/>
    </row>
    <row r="1302" spans="1:16" hidden="1" x14ac:dyDescent="0.25">
      <c r="B1302" s="40"/>
      <c r="C1302" s="36"/>
      <c r="D1302" s="40"/>
      <c r="E1302" s="118"/>
      <c r="F1302" s="41"/>
      <c r="G1302" s="42"/>
      <c r="H1302" s="56"/>
      <c r="J1302" s="33"/>
      <c r="N1302" s="4"/>
    </row>
    <row r="1303" spans="1:16" hidden="1" x14ac:dyDescent="0.25">
      <c r="B1303" s="40"/>
      <c r="C1303" s="36"/>
      <c r="D1303" s="40"/>
      <c r="E1303" s="118"/>
      <c r="F1303" s="41"/>
      <c r="G1303" s="42"/>
      <c r="H1303" s="56"/>
      <c r="N1303" s="4"/>
    </row>
    <row r="1304" spans="1:16" hidden="1" x14ac:dyDescent="0.25">
      <c r="B1304" s="40"/>
      <c r="C1304" s="36"/>
      <c r="D1304" s="45"/>
      <c r="E1304" s="119"/>
      <c r="F1304" s="120"/>
      <c r="G1304" s="68"/>
      <c r="H1304" s="121"/>
      <c r="N1304" s="43"/>
    </row>
    <row r="1305" spans="1:16" hidden="1" x14ac:dyDescent="0.25">
      <c r="B1305" s="40"/>
      <c r="C1305" s="36"/>
      <c r="D1305" s="45"/>
      <c r="E1305" s="119"/>
      <c r="F1305" s="120"/>
      <c r="G1305" s="68"/>
      <c r="H1305" s="121"/>
      <c r="N1305" s="4"/>
    </row>
    <row r="1306" spans="1:16" hidden="1" x14ac:dyDescent="0.25">
      <c r="B1306" s="40"/>
      <c r="C1306" s="36"/>
      <c r="D1306" s="40"/>
      <c r="E1306" s="118"/>
      <c r="F1306" s="41"/>
      <c r="G1306" s="42"/>
      <c r="H1306" s="121"/>
      <c r="N1306" s="4"/>
    </row>
    <row r="1307" spans="1:16" hidden="1" x14ac:dyDescent="0.25">
      <c r="B1307" s="40"/>
      <c r="C1307" s="36"/>
      <c r="D1307" s="45"/>
      <c r="E1307" s="119"/>
      <c r="F1307" s="120"/>
      <c r="G1307" s="68"/>
      <c r="H1307" s="121"/>
      <c r="N1307" s="4"/>
    </row>
    <row r="1308" spans="1:16" hidden="1" x14ac:dyDescent="0.25">
      <c r="B1308" s="40"/>
      <c r="C1308" s="36"/>
      <c r="D1308" s="45"/>
      <c r="E1308" s="119"/>
      <c r="F1308" s="120"/>
      <c r="G1308" s="68"/>
      <c r="H1308" s="121"/>
      <c r="N1308" s="4"/>
    </row>
    <row r="1309" spans="1:16" hidden="1" x14ac:dyDescent="0.25">
      <c r="B1309" s="40"/>
      <c r="C1309" s="36"/>
      <c r="D1309" s="45"/>
      <c r="E1309" s="119"/>
      <c r="F1309" s="120"/>
      <c r="G1309" s="68"/>
      <c r="H1309" s="121"/>
      <c r="N1309" s="4"/>
    </row>
    <row r="1310" spans="1:16" hidden="1" x14ac:dyDescent="0.25">
      <c r="B1310" s="40"/>
      <c r="C1310" s="96"/>
      <c r="D1310" s="40"/>
      <c r="E1310" s="118"/>
      <c r="F1310" s="41"/>
      <c r="G1310" s="42"/>
      <c r="H1310" s="56"/>
      <c r="N1310" s="4"/>
    </row>
    <row r="1311" spans="1:16" hidden="1" x14ac:dyDescent="0.25">
      <c r="A1311" s="40"/>
      <c r="B1311" s="40"/>
      <c r="C1311" s="122"/>
      <c r="D1311" s="123"/>
      <c r="E1311" s="124"/>
      <c r="F1311" s="125"/>
      <c r="G1311" s="126"/>
      <c r="H1311" s="56"/>
      <c r="I1311" s="56"/>
      <c r="J1311" s="57"/>
      <c r="K1311" s="58"/>
      <c r="L1311" s="46"/>
      <c r="M1311" s="46"/>
      <c r="N1311" s="4"/>
    </row>
    <row r="1312" spans="1:16" hidden="1" x14ac:dyDescent="0.25">
      <c r="A1312" s="40"/>
      <c r="B1312" s="40"/>
      <c r="C1312" s="122"/>
      <c r="D1312" s="123"/>
      <c r="E1312" s="124"/>
      <c r="F1312" s="125"/>
      <c r="G1312" s="127"/>
      <c r="H1312" s="56"/>
      <c r="N1312" s="4"/>
    </row>
    <row r="1313" spans="1:16" hidden="1" x14ac:dyDescent="0.25">
      <c r="A1313" s="40"/>
      <c r="B1313" s="40"/>
      <c r="C1313" s="36"/>
      <c r="D1313" s="123"/>
      <c r="E1313" s="124"/>
      <c r="F1313" s="125"/>
      <c r="G1313" s="127"/>
      <c r="H1313" s="56"/>
      <c r="N1313" s="4"/>
    </row>
    <row r="1314" spans="1:16" hidden="1" x14ac:dyDescent="0.25">
      <c r="A1314" s="40"/>
      <c r="B1314" s="40"/>
      <c r="C1314" s="36"/>
      <c r="D1314" s="123"/>
      <c r="E1314" s="124"/>
      <c r="F1314" s="125"/>
      <c r="G1314" s="127"/>
      <c r="H1314" s="56"/>
      <c r="N1314" s="4"/>
    </row>
    <row r="1315" spans="1:16" hidden="1" x14ac:dyDescent="0.25">
      <c r="A1315" s="40"/>
      <c r="B1315" s="40"/>
      <c r="C1315" s="96"/>
      <c r="D1315" s="123"/>
      <c r="E1315" s="124"/>
      <c r="F1315" s="125"/>
      <c r="G1315" s="127"/>
      <c r="H1315" s="56"/>
      <c r="N1315" s="4"/>
    </row>
    <row r="1316" spans="1:16" hidden="1" x14ac:dyDescent="0.25">
      <c r="A1316" s="40"/>
      <c r="B1316" s="40"/>
      <c r="C1316" s="122"/>
      <c r="D1316" s="123"/>
      <c r="E1316" s="128"/>
      <c r="F1316" s="125"/>
      <c r="G1316" s="126"/>
      <c r="H1316" s="56"/>
      <c r="I1316" s="56"/>
      <c r="J1316" s="46"/>
      <c r="K1316" s="58"/>
      <c r="L1316" s="46"/>
      <c r="M1316" s="46"/>
      <c r="N1316" s="4"/>
      <c r="O1316" s="40"/>
      <c r="P1316" s="48"/>
    </row>
    <row r="1317" spans="1:16" hidden="1" x14ac:dyDescent="0.25">
      <c r="A1317" s="40"/>
      <c r="B1317" s="40"/>
      <c r="C1317" s="122"/>
      <c r="D1317" s="123"/>
      <c r="E1317" s="128"/>
      <c r="F1317" s="125"/>
      <c r="G1317" s="127"/>
      <c r="H1317" s="56"/>
      <c r="N1317" s="4"/>
      <c r="O1317" s="40"/>
      <c r="P1317" s="48"/>
    </row>
    <row r="1318" spans="1:16" hidden="1" x14ac:dyDescent="0.25">
      <c r="A1318" s="40"/>
      <c r="B1318" s="40"/>
      <c r="C1318" s="36"/>
      <c r="D1318" s="123"/>
      <c r="E1318" s="128"/>
      <c r="F1318" s="125"/>
      <c r="G1318" s="127"/>
      <c r="H1318" s="56"/>
      <c r="N1318" s="4"/>
    </row>
    <row r="1319" spans="1:16" hidden="1" x14ac:dyDescent="0.25">
      <c r="A1319" s="40"/>
      <c r="B1319" s="40"/>
      <c r="C1319" s="36"/>
      <c r="D1319" s="123"/>
      <c r="E1319" s="128"/>
      <c r="F1319" s="125"/>
      <c r="G1319" s="127"/>
      <c r="H1319" s="56"/>
      <c r="N1319" s="4"/>
    </row>
    <row r="1320" spans="1:16" hidden="1" x14ac:dyDescent="0.25">
      <c r="A1320" s="40"/>
      <c r="B1320" s="40"/>
      <c r="C1320" s="96"/>
      <c r="D1320" s="123"/>
      <c r="E1320" s="124"/>
      <c r="F1320" s="125"/>
      <c r="G1320" s="127"/>
      <c r="H1320" s="56"/>
      <c r="N1320" s="4"/>
    </row>
    <row r="1321" spans="1:16" hidden="1" x14ac:dyDescent="0.25">
      <c r="A1321" s="40"/>
      <c r="B1321" s="40"/>
      <c r="C1321" s="122"/>
      <c r="D1321" s="123"/>
      <c r="E1321" s="124"/>
      <c r="F1321" s="125"/>
      <c r="G1321" s="126"/>
      <c r="H1321" s="56"/>
      <c r="I1321" s="56"/>
      <c r="J1321" s="57"/>
      <c r="K1321" s="58"/>
      <c r="L1321" s="46"/>
      <c r="M1321" s="46"/>
      <c r="N1321" s="4"/>
      <c r="O1321" s="40"/>
      <c r="P1321" s="48"/>
    </row>
    <row r="1322" spans="1:16" hidden="1" x14ac:dyDescent="0.25">
      <c r="A1322" s="40"/>
      <c r="B1322" s="40"/>
      <c r="C1322" s="122"/>
      <c r="D1322" s="123"/>
      <c r="E1322" s="125"/>
      <c r="F1322" s="125"/>
      <c r="G1322" s="127"/>
      <c r="H1322" s="56"/>
      <c r="N1322" s="4"/>
    </row>
    <row r="1323" spans="1:16" hidden="1" x14ac:dyDescent="0.25">
      <c r="A1323" s="40"/>
      <c r="B1323" s="40"/>
      <c r="C1323" s="40"/>
      <c r="D1323" s="40"/>
      <c r="E1323" s="125"/>
      <c r="F1323" s="125"/>
      <c r="G1323" s="127"/>
      <c r="H1323" s="56"/>
      <c r="N1323" s="4"/>
    </row>
    <row r="1324" spans="1:16" hidden="1" x14ac:dyDescent="0.25">
      <c r="A1324" s="40"/>
      <c r="B1324" s="40"/>
      <c r="C1324" s="40"/>
      <c r="D1324" s="40"/>
      <c r="E1324" s="125"/>
      <c r="F1324" s="125"/>
      <c r="G1324" s="127"/>
      <c r="H1324" s="56"/>
      <c r="N1324" s="4"/>
    </row>
    <row r="1325" spans="1:16" hidden="1" x14ac:dyDescent="0.25">
      <c r="A1325" s="40"/>
      <c r="B1325" s="40"/>
      <c r="C1325" s="96"/>
      <c r="D1325" s="40"/>
      <c r="E1325" s="125"/>
      <c r="F1325" s="125"/>
      <c r="G1325" s="127"/>
      <c r="H1325" s="56"/>
      <c r="N1325" s="4"/>
    </row>
    <row r="1326" spans="1:16" hidden="1" x14ac:dyDescent="0.25">
      <c r="A1326" s="40"/>
      <c r="B1326" s="40"/>
      <c r="C1326" s="122"/>
      <c r="D1326" s="123"/>
      <c r="E1326" s="128"/>
      <c r="F1326" s="125"/>
      <c r="G1326" s="126"/>
      <c r="H1326" s="56"/>
      <c r="I1326" s="56"/>
      <c r="J1326" s="57"/>
      <c r="K1326" s="58"/>
      <c r="L1326" s="46"/>
      <c r="M1326" s="46"/>
      <c r="N1326" s="4"/>
      <c r="O1326" s="40"/>
      <c r="P1326" s="48"/>
    </row>
    <row r="1327" spans="1:16" hidden="1" x14ac:dyDescent="0.25">
      <c r="A1327" s="40"/>
      <c r="B1327" s="40"/>
      <c r="C1327" s="122"/>
      <c r="D1327" s="123"/>
      <c r="E1327" s="128"/>
      <c r="F1327" s="125"/>
      <c r="G1327" s="127"/>
      <c r="H1327" s="56"/>
      <c r="N1327" s="4"/>
    </row>
    <row r="1328" spans="1:16" hidden="1" x14ac:dyDescent="0.25">
      <c r="A1328" s="40"/>
      <c r="B1328" s="40"/>
      <c r="C1328" s="36"/>
      <c r="D1328" s="123"/>
      <c r="E1328" s="128"/>
      <c r="F1328" s="125"/>
      <c r="G1328" s="127"/>
      <c r="H1328" s="56"/>
      <c r="N1328" s="4"/>
    </row>
    <row r="1329" spans="1:16" x14ac:dyDescent="0.25">
      <c r="A1329" s="40"/>
      <c r="B1329" s="40"/>
      <c r="C1329" s="36"/>
      <c r="D1329" s="123"/>
      <c r="E1329" s="128"/>
      <c r="F1329" s="125"/>
      <c r="G1329" s="127"/>
      <c r="H1329" s="56"/>
      <c r="N1329" s="4"/>
    </row>
    <row r="1330" spans="1:16" x14ac:dyDescent="0.25">
      <c r="A1330" s="40"/>
      <c r="B1330" s="40"/>
      <c r="C1330" s="36"/>
      <c r="D1330" s="123"/>
      <c r="E1330" s="128"/>
      <c r="F1330" s="125"/>
      <c r="G1330" s="127"/>
      <c r="H1330" s="56"/>
      <c r="N1330" s="4"/>
    </row>
    <row r="1331" spans="1:16" x14ac:dyDescent="0.25">
      <c r="A1331" s="40"/>
      <c r="B1331" s="40"/>
      <c r="C1331" s="96"/>
      <c r="D1331" s="123"/>
      <c r="E1331" s="128"/>
      <c r="F1331" s="125"/>
      <c r="G1331" s="127"/>
      <c r="H1331" s="56"/>
      <c r="N1331" s="4"/>
    </row>
    <row r="1332" spans="1:16" x14ac:dyDescent="0.25">
      <c r="A1332" s="40"/>
      <c r="B1332" s="40"/>
      <c r="C1332" s="36"/>
      <c r="D1332" s="40"/>
      <c r="E1332" s="80"/>
      <c r="F1332" s="41"/>
      <c r="G1332" s="42"/>
      <c r="H1332" s="56"/>
      <c r="J1332" s="33"/>
      <c r="N1332" s="4"/>
    </row>
    <row r="1333" spans="1:16" x14ac:dyDescent="0.25">
      <c r="A1333" s="40"/>
      <c r="B1333" s="40"/>
      <c r="C1333" s="36"/>
      <c r="D1333" s="40"/>
      <c r="E1333" s="80"/>
      <c r="F1333" s="41"/>
      <c r="G1333" s="42"/>
      <c r="H1333" s="56"/>
      <c r="J1333" s="33"/>
      <c r="N1333" s="4"/>
    </row>
    <row r="1334" spans="1:16" x14ac:dyDescent="0.25">
      <c r="B1334" s="40"/>
      <c r="C1334" s="36"/>
      <c r="D1334" s="32"/>
      <c r="E1334" s="80"/>
      <c r="F1334" s="41"/>
      <c r="G1334" s="68"/>
      <c r="H1334" s="56"/>
      <c r="N1334" s="4"/>
    </row>
    <row r="1335" spans="1:16" x14ac:dyDescent="0.25">
      <c r="B1335" s="40"/>
      <c r="C1335" s="40"/>
      <c r="D1335" s="32"/>
      <c r="E1335" s="80"/>
      <c r="F1335" s="41"/>
      <c r="G1335" s="68"/>
      <c r="H1335" s="56"/>
      <c r="N1335" s="4"/>
    </row>
    <row r="1336" spans="1:16" x14ac:dyDescent="0.25">
      <c r="A1336" s="40"/>
      <c r="B1336" s="36"/>
      <c r="C1336" s="122"/>
      <c r="D1336" s="36"/>
      <c r="E1336" s="37"/>
      <c r="F1336" s="129"/>
      <c r="G1336" s="42"/>
      <c r="H1336" s="38"/>
      <c r="I1336" s="38"/>
      <c r="J1336" s="40"/>
      <c r="K1336" s="47"/>
      <c r="L1336" s="40"/>
      <c r="M1336" s="40"/>
      <c r="N1336" s="4"/>
      <c r="O1336" s="40"/>
      <c r="P1336" s="48"/>
    </row>
    <row r="1337" spans="1:16" x14ac:dyDescent="0.25">
      <c r="A1337" s="40"/>
      <c r="B1337" s="36"/>
      <c r="C1337" s="122"/>
      <c r="D1337" s="36"/>
      <c r="E1337" s="37"/>
      <c r="F1337" s="37"/>
      <c r="G1337" s="42"/>
      <c r="H1337" s="38"/>
      <c r="I1337" s="38"/>
      <c r="J1337" s="40"/>
      <c r="K1337" s="47"/>
      <c r="L1337" s="40"/>
      <c r="M1337" s="40"/>
      <c r="N1337" s="4"/>
      <c r="O1337" s="40"/>
      <c r="P1337" s="48"/>
    </row>
    <row r="1338" spans="1:16" x14ac:dyDescent="0.25">
      <c r="A1338" s="40"/>
      <c r="B1338" s="36"/>
      <c r="C1338" s="122"/>
      <c r="D1338" s="36"/>
      <c r="E1338" s="37"/>
      <c r="F1338" s="37"/>
      <c r="G1338" s="42"/>
      <c r="H1338" s="38"/>
      <c r="I1338" s="38"/>
      <c r="J1338" s="40"/>
      <c r="K1338" s="47"/>
      <c r="L1338" s="40"/>
      <c r="M1338" s="40"/>
      <c r="N1338" s="4"/>
      <c r="O1338" s="40"/>
      <c r="P1338" s="48"/>
    </row>
    <row r="1339" spans="1:16" x14ac:dyDescent="0.25">
      <c r="A1339" s="40"/>
      <c r="B1339" s="36"/>
      <c r="C1339" s="122"/>
      <c r="D1339" s="36"/>
      <c r="E1339" s="37"/>
      <c r="F1339" s="37"/>
      <c r="G1339" s="42"/>
      <c r="H1339" s="38"/>
      <c r="I1339" s="38"/>
      <c r="J1339" s="40"/>
      <c r="K1339" s="47"/>
      <c r="L1339" s="40"/>
      <c r="M1339" s="40"/>
      <c r="N1339" s="4"/>
      <c r="O1339" s="40"/>
      <c r="P1339" s="48"/>
    </row>
    <row r="1340" spans="1:16" x14ac:dyDescent="0.25">
      <c r="C1340" s="122"/>
      <c r="D1340" s="32"/>
      <c r="H1340" s="43"/>
      <c r="I1340" s="43"/>
      <c r="N1340" s="4"/>
    </row>
    <row r="1341" spans="1:16" x14ac:dyDescent="0.25">
      <c r="H1341" s="43"/>
      <c r="I1341" s="43"/>
    </row>
    <row r="1342" spans="1:16" x14ac:dyDescent="0.25">
      <c r="D1342" s="32"/>
      <c r="H1342" s="43"/>
      <c r="I1342" s="43"/>
    </row>
    <row r="1343" spans="1:16" ht="1.5" customHeight="1" x14ac:dyDescent="0.25">
      <c r="C1343" s="32" t="s">
        <v>562</v>
      </c>
      <c r="D1343" s="32"/>
      <c r="H1343" s="43"/>
      <c r="I1343" s="43"/>
    </row>
    <row r="1344" spans="1:16" hidden="1" x14ac:dyDescent="0.25">
      <c r="C1344" s="1" t="s">
        <v>563</v>
      </c>
      <c r="D1344" s="1" t="s">
        <v>564</v>
      </c>
      <c r="E1344" s="3">
        <v>101</v>
      </c>
      <c r="F1344" s="3" t="s">
        <v>565</v>
      </c>
      <c r="G1344" s="4">
        <v>29236</v>
      </c>
      <c r="H1344" s="4">
        <v>28236</v>
      </c>
      <c r="I1344" s="43">
        <v>30972</v>
      </c>
      <c r="J1344" s="33">
        <f t="shared" ref="J1344:J1351" si="181">SUM(H1344+1000)</f>
        <v>29236</v>
      </c>
    </row>
    <row r="1345" spans="3:10" hidden="1" x14ac:dyDescent="0.25">
      <c r="C1345" s="1" t="s">
        <v>563</v>
      </c>
      <c r="D1345" s="1" t="s">
        <v>567</v>
      </c>
      <c r="E1345" s="3">
        <v>102</v>
      </c>
      <c r="F1345" s="3" t="s">
        <v>568</v>
      </c>
      <c r="G1345" s="4">
        <v>35145</v>
      </c>
      <c r="H1345" s="4">
        <v>34145</v>
      </c>
      <c r="I1345" s="43">
        <v>35945</v>
      </c>
      <c r="J1345" s="33">
        <f t="shared" si="181"/>
        <v>35145</v>
      </c>
    </row>
    <row r="1346" spans="3:10" hidden="1" x14ac:dyDescent="0.25">
      <c r="C1346" s="1" t="s">
        <v>563</v>
      </c>
      <c r="D1346" s="36" t="s">
        <v>567</v>
      </c>
      <c r="E1346" s="72">
        <v>102</v>
      </c>
      <c r="F1346" s="37" t="s">
        <v>569</v>
      </c>
      <c r="G1346" s="4">
        <v>31751</v>
      </c>
      <c r="H1346" s="38">
        <v>30751</v>
      </c>
      <c r="I1346" s="38">
        <v>32551</v>
      </c>
      <c r="J1346" s="33">
        <f t="shared" si="181"/>
        <v>31751</v>
      </c>
    </row>
    <row r="1347" spans="3:10" hidden="1" x14ac:dyDescent="0.25">
      <c r="C1347" s="1" t="s">
        <v>563</v>
      </c>
      <c r="D1347" s="36" t="s">
        <v>567</v>
      </c>
      <c r="E1347" s="72">
        <v>102</v>
      </c>
      <c r="F1347" s="37" t="s">
        <v>570</v>
      </c>
      <c r="G1347" s="4">
        <v>28300</v>
      </c>
      <c r="H1347" s="38">
        <v>27300</v>
      </c>
      <c r="I1347" s="38">
        <v>29100</v>
      </c>
      <c r="J1347" s="33">
        <f t="shared" si="181"/>
        <v>28300</v>
      </c>
    </row>
    <row r="1348" spans="3:10" hidden="1" x14ac:dyDescent="0.25">
      <c r="C1348" s="1" t="s">
        <v>563</v>
      </c>
      <c r="D1348" s="36" t="s">
        <v>571</v>
      </c>
      <c r="E1348" s="72">
        <v>103</v>
      </c>
      <c r="F1348" s="37" t="s">
        <v>572</v>
      </c>
      <c r="G1348" s="4">
        <v>35300</v>
      </c>
      <c r="H1348" s="38">
        <v>34300</v>
      </c>
      <c r="I1348" s="38">
        <v>36100</v>
      </c>
      <c r="J1348" s="33">
        <f t="shared" si="181"/>
        <v>35300</v>
      </c>
    </row>
    <row r="1349" spans="3:10" hidden="1" x14ac:dyDescent="0.25">
      <c r="C1349" s="1" t="s">
        <v>563</v>
      </c>
      <c r="D1349" s="36" t="s">
        <v>567</v>
      </c>
      <c r="E1349" s="72">
        <v>102</v>
      </c>
      <c r="F1349" s="37" t="s">
        <v>573</v>
      </c>
      <c r="G1349" s="4">
        <v>29800</v>
      </c>
      <c r="H1349" s="38">
        <v>28800</v>
      </c>
      <c r="I1349" s="38">
        <v>30600</v>
      </c>
      <c r="J1349" s="33">
        <f t="shared" si="181"/>
        <v>29800</v>
      </c>
    </row>
    <row r="1350" spans="3:10" hidden="1" x14ac:dyDescent="0.25">
      <c r="C1350" s="1" t="s">
        <v>563</v>
      </c>
      <c r="D1350" s="36" t="s">
        <v>1015</v>
      </c>
      <c r="E1350" s="72">
        <v>103</v>
      </c>
      <c r="F1350" s="37" t="s">
        <v>772</v>
      </c>
      <c r="G1350" s="4">
        <v>33444</v>
      </c>
      <c r="H1350" s="38">
        <v>32444</v>
      </c>
      <c r="I1350" s="38">
        <v>34888</v>
      </c>
      <c r="J1350" s="33">
        <f t="shared" si="181"/>
        <v>33444</v>
      </c>
    </row>
    <row r="1351" spans="3:10" hidden="1" x14ac:dyDescent="0.25">
      <c r="C1351" s="1" t="s">
        <v>563</v>
      </c>
      <c r="D1351" s="36" t="s">
        <v>58</v>
      </c>
      <c r="E1351" s="72">
        <v>108</v>
      </c>
      <c r="F1351" s="37" t="s">
        <v>574</v>
      </c>
      <c r="G1351" s="4">
        <v>45424</v>
      </c>
      <c r="H1351" s="38">
        <v>44424</v>
      </c>
      <c r="I1351" s="38">
        <v>46848</v>
      </c>
      <c r="J1351" s="33">
        <f t="shared" si="181"/>
        <v>45424</v>
      </c>
    </row>
    <row r="1352" spans="3:10" hidden="1" x14ac:dyDescent="0.25">
      <c r="D1352" s="36" t="s">
        <v>142</v>
      </c>
      <c r="E1352" s="72"/>
      <c r="F1352" s="37"/>
      <c r="H1352" s="38"/>
      <c r="I1352" s="38"/>
    </row>
    <row r="1353" spans="3:10" hidden="1" x14ac:dyDescent="0.25">
      <c r="D1353" s="36" t="s">
        <v>58</v>
      </c>
      <c r="E1353" s="72">
        <v>108</v>
      </c>
      <c r="F1353" s="37" t="s">
        <v>576</v>
      </c>
      <c r="G1353" s="4">
        <v>45424</v>
      </c>
      <c r="H1353" s="38">
        <v>44424</v>
      </c>
      <c r="I1353" s="38">
        <v>48843</v>
      </c>
      <c r="J1353" s="33">
        <f t="shared" ref="J1353" si="182">SUM(H1353+1000)</f>
        <v>45424</v>
      </c>
    </row>
    <row r="1354" spans="3:10" hidden="1" x14ac:dyDescent="0.25">
      <c r="D1354" s="36" t="s">
        <v>142</v>
      </c>
      <c r="E1354" s="72"/>
      <c r="F1354" s="37"/>
      <c r="H1354" s="38"/>
      <c r="I1354" s="38"/>
    </row>
    <row r="1355" spans="3:10" hidden="1" x14ac:dyDescent="0.25">
      <c r="C1355" s="1" t="s">
        <v>563</v>
      </c>
      <c r="D1355" s="36" t="s">
        <v>580</v>
      </c>
      <c r="E1355" s="72">
        <v>106</v>
      </c>
      <c r="F1355" s="37" t="s">
        <v>581</v>
      </c>
      <c r="G1355" s="4">
        <v>41624</v>
      </c>
      <c r="H1355" s="38">
        <v>40624</v>
      </c>
      <c r="I1355" s="38">
        <v>1800</v>
      </c>
      <c r="J1355" s="33">
        <f t="shared" ref="J1355:J1378" si="183">SUM(H1355+1000)</f>
        <v>41624</v>
      </c>
    </row>
    <row r="1356" spans="3:10" hidden="1" x14ac:dyDescent="0.25">
      <c r="C1356" s="1" t="s">
        <v>563</v>
      </c>
      <c r="D1356" s="36" t="s">
        <v>580</v>
      </c>
      <c r="E1356" s="74">
        <v>106</v>
      </c>
      <c r="F1356" s="3" t="s">
        <v>584</v>
      </c>
      <c r="G1356" s="4">
        <v>40067</v>
      </c>
      <c r="H1356" s="4">
        <v>39067</v>
      </c>
      <c r="I1356" s="4">
        <v>41299</v>
      </c>
      <c r="J1356" s="33">
        <f t="shared" si="183"/>
        <v>40067</v>
      </c>
    </row>
    <row r="1357" spans="3:10" hidden="1" x14ac:dyDescent="0.25">
      <c r="C1357" s="1" t="s">
        <v>563</v>
      </c>
      <c r="D1357" s="36" t="s">
        <v>580</v>
      </c>
      <c r="E1357" s="74">
        <v>106</v>
      </c>
      <c r="F1357" s="3" t="s">
        <v>586</v>
      </c>
      <c r="G1357" s="4">
        <v>40067</v>
      </c>
      <c r="H1357" s="4">
        <v>39067</v>
      </c>
      <c r="I1357" s="4">
        <v>41299</v>
      </c>
      <c r="J1357" s="33">
        <f t="shared" si="183"/>
        <v>40067</v>
      </c>
    </row>
    <row r="1358" spans="3:10" hidden="1" x14ac:dyDescent="0.25">
      <c r="C1358" s="1" t="s">
        <v>563</v>
      </c>
      <c r="D1358" s="36" t="s">
        <v>580</v>
      </c>
      <c r="E1358" s="74">
        <v>106</v>
      </c>
      <c r="F1358" s="3" t="s">
        <v>587</v>
      </c>
      <c r="G1358" s="4">
        <v>38344</v>
      </c>
      <c r="H1358" s="4">
        <v>37344</v>
      </c>
      <c r="I1358" s="4">
        <v>39144</v>
      </c>
      <c r="J1358" s="33">
        <f t="shared" si="183"/>
        <v>38344</v>
      </c>
    </row>
    <row r="1359" spans="3:10" hidden="1" x14ac:dyDescent="0.25">
      <c r="C1359" s="1" t="s">
        <v>563</v>
      </c>
      <c r="D1359" s="1" t="s">
        <v>580</v>
      </c>
      <c r="E1359" s="3">
        <v>106</v>
      </c>
      <c r="F1359" s="3" t="s">
        <v>588</v>
      </c>
      <c r="G1359" s="4">
        <v>39635</v>
      </c>
      <c r="H1359" s="4">
        <v>38635</v>
      </c>
      <c r="I1359" s="43">
        <v>40435</v>
      </c>
      <c r="J1359" s="33">
        <f t="shared" si="183"/>
        <v>39635</v>
      </c>
    </row>
    <row r="1360" spans="3:10" hidden="1" x14ac:dyDescent="0.25">
      <c r="C1360" s="1" t="s">
        <v>563</v>
      </c>
      <c r="D1360" s="36" t="s">
        <v>580</v>
      </c>
      <c r="E1360" s="72">
        <v>106</v>
      </c>
      <c r="F1360" s="37" t="s">
        <v>589</v>
      </c>
      <c r="G1360" s="4">
        <v>37230</v>
      </c>
      <c r="H1360" s="38">
        <v>36230</v>
      </c>
      <c r="I1360" s="38">
        <v>38030</v>
      </c>
      <c r="J1360" s="33">
        <f t="shared" si="183"/>
        <v>37230</v>
      </c>
    </row>
    <row r="1361" spans="3:11" hidden="1" x14ac:dyDescent="0.25">
      <c r="C1361" s="1" t="s">
        <v>563</v>
      </c>
      <c r="D1361" s="36" t="s">
        <v>580</v>
      </c>
      <c r="E1361" s="72">
        <v>106</v>
      </c>
      <c r="F1361" s="37" t="s">
        <v>590</v>
      </c>
      <c r="G1361" s="4">
        <v>37230</v>
      </c>
      <c r="H1361" s="38">
        <v>36230</v>
      </c>
      <c r="I1361" s="38">
        <v>38030</v>
      </c>
      <c r="J1361" s="33">
        <f t="shared" si="183"/>
        <v>37230</v>
      </c>
      <c r="K1361" s="114"/>
    </row>
    <row r="1362" spans="3:11" hidden="1" x14ac:dyDescent="0.25">
      <c r="C1362" s="1" t="s">
        <v>563</v>
      </c>
      <c r="D1362" s="75" t="s">
        <v>580</v>
      </c>
      <c r="E1362" s="76">
        <v>106</v>
      </c>
      <c r="F1362" s="77" t="s">
        <v>591</v>
      </c>
      <c r="G1362" s="4">
        <v>39635</v>
      </c>
      <c r="H1362" s="116">
        <v>38635</v>
      </c>
      <c r="I1362" s="116">
        <v>40435</v>
      </c>
      <c r="J1362" s="33">
        <f t="shared" si="183"/>
        <v>39635</v>
      </c>
    </row>
    <row r="1363" spans="3:11" hidden="1" x14ac:dyDescent="0.25">
      <c r="C1363" s="1" t="s">
        <v>563</v>
      </c>
      <c r="D1363" s="36" t="s">
        <v>580</v>
      </c>
      <c r="E1363" s="76">
        <v>106</v>
      </c>
      <c r="F1363" s="77" t="s">
        <v>592</v>
      </c>
      <c r="G1363" s="4">
        <v>36902</v>
      </c>
      <c r="H1363" s="116">
        <v>35902</v>
      </c>
      <c r="I1363" s="116">
        <v>37702</v>
      </c>
      <c r="J1363" s="33">
        <f t="shared" si="183"/>
        <v>36902</v>
      </c>
    </row>
    <row r="1364" spans="3:11" hidden="1" x14ac:dyDescent="0.25">
      <c r="C1364" s="1" t="s">
        <v>563</v>
      </c>
      <c r="D1364" s="1" t="s">
        <v>580</v>
      </c>
      <c r="E1364" s="3">
        <v>106</v>
      </c>
      <c r="F1364" s="3" t="s">
        <v>593</v>
      </c>
      <c r="G1364" s="4">
        <v>39635</v>
      </c>
      <c r="H1364" s="4">
        <v>38635</v>
      </c>
      <c r="I1364" s="43">
        <v>40435</v>
      </c>
      <c r="J1364" s="33">
        <f t="shared" si="183"/>
        <v>39635</v>
      </c>
    </row>
    <row r="1365" spans="3:11" hidden="1" x14ac:dyDescent="0.25">
      <c r="C1365" s="1" t="s">
        <v>563</v>
      </c>
      <c r="D1365" s="1" t="s">
        <v>580</v>
      </c>
      <c r="E1365" s="3">
        <v>106</v>
      </c>
      <c r="F1365" s="3" t="s">
        <v>594</v>
      </c>
      <c r="G1365" s="4">
        <v>36902</v>
      </c>
      <c r="H1365" s="4">
        <v>35902</v>
      </c>
      <c r="I1365" s="43">
        <v>37702</v>
      </c>
      <c r="J1365" s="33">
        <f t="shared" si="183"/>
        <v>36902</v>
      </c>
    </row>
    <row r="1366" spans="3:11" hidden="1" x14ac:dyDescent="0.25">
      <c r="D1366" s="36" t="s">
        <v>534</v>
      </c>
      <c r="I1366" s="43"/>
      <c r="J1366" s="33"/>
    </row>
    <row r="1367" spans="3:11" hidden="1" x14ac:dyDescent="0.25">
      <c r="C1367" s="1" t="s">
        <v>563</v>
      </c>
      <c r="D1367" s="1" t="s">
        <v>580</v>
      </c>
      <c r="E1367" s="3">
        <v>106</v>
      </c>
      <c r="F1367" s="3" t="s">
        <v>595</v>
      </c>
      <c r="G1367" s="4">
        <v>36902</v>
      </c>
      <c r="H1367" s="4">
        <v>35902</v>
      </c>
      <c r="I1367" s="43">
        <v>37702</v>
      </c>
      <c r="J1367" s="33">
        <f t="shared" si="183"/>
        <v>36902</v>
      </c>
    </row>
    <row r="1368" spans="3:11" hidden="1" x14ac:dyDescent="0.25">
      <c r="C1368" s="1" t="s">
        <v>563</v>
      </c>
      <c r="D1368" s="1" t="s">
        <v>580</v>
      </c>
      <c r="E1368" s="3">
        <v>106</v>
      </c>
      <c r="F1368" s="3" t="s">
        <v>596</v>
      </c>
      <c r="G1368" s="4">
        <v>36902</v>
      </c>
      <c r="H1368" s="4">
        <v>35902</v>
      </c>
      <c r="I1368" s="43">
        <v>35785</v>
      </c>
      <c r="J1368" s="33">
        <f t="shared" si="183"/>
        <v>36902</v>
      </c>
    </row>
    <row r="1369" spans="3:11" hidden="1" x14ac:dyDescent="0.25">
      <c r="C1369" s="1" t="s">
        <v>563</v>
      </c>
      <c r="D1369" s="40" t="s">
        <v>580</v>
      </c>
      <c r="E1369" s="78">
        <v>106</v>
      </c>
      <c r="F1369" s="41" t="s">
        <v>597</v>
      </c>
      <c r="G1369" s="4">
        <v>36785</v>
      </c>
      <c r="H1369" s="42">
        <v>35785</v>
      </c>
      <c r="I1369" s="42">
        <v>37585</v>
      </c>
      <c r="J1369" s="33">
        <f t="shared" si="183"/>
        <v>36785</v>
      </c>
    </row>
    <row r="1370" spans="3:11" hidden="1" x14ac:dyDescent="0.25">
      <c r="C1370" s="1" t="s">
        <v>563</v>
      </c>
      <c r="D1370" s="40" t="s">
        <v>580</v>
      </c>
      <c r="E1370" s="78">
        <v>106</v>
      </c>
      <c r="F1370" s="41" t="s">
        <v>598</v>
      </c>
      <c r="G1370" s="4">
        <v>31947</v>
      </c>
      <c r="H1370" s="42">
        <v>30947</v>
      </c>
      <c r="I1370" s="42">
        <v>32747</v>
      </c>
      <c r="J1370" s="33">
        <f t="shared" si="183"/>
        <v>31947</v>
      </c>
    </row>
    <row r="1371" spans="3:11" hidden="1" x14ac:dyDescent="0.25">
      <c r="C1371" s="1" t="s">
        <v>563</v>
      </c>
      <c r="D1371" s="40" t="s">
        <v>580</v>
      </c>
      <c r="E1371" s="78">
        <v>106</v>
      </c>
      <c r="F1371" s="41" t="s">
        <v>599</v>
      </c>
      <c r="G1371" s="4">
        <v>30972</v>
      </c>
      <c r="H1371" s="42">
        <v>29972</v>
      </c>
      <c r="I1371" s="42">
        <v>30144</v>
      </c>
      <c r="J1371" s="33">
        <f t="shared" si="183"/>
        <v>30972</v>
      </c>
    </row>
    <row r="1372" spans="3:11" hidden="1" x14ac:dyDescent="0.25">
      <c r="C1372" s="1" t="s">
        <v>563</v>
      </c>
      <c r="D1372" s="40" t="s">
        <v>580</v>
      </c>
      <c r="E1372" s="78">
        <v>106</v>
      </c>
      <c r="F1372" s="41" t="s">
        <v>600</v>
      </c>
      <c r="G1372" s="4">
        <v>30972</v>
      </c>
      <c r="H1372" s="42">
        <v>29972</v>
      </c>
      <c r="I1372" s="68">
        <v>30144</v>
      </c>
      <c r="J1372" s="33">
        <f t="shared" si="183"/>
        <v>30972</v>
      </c>
    </row>
    <row r="1373" spans="3:11" hidden="1" x14ac:dyDescent="0.25">
      <c r="C1373" s="1" t="s">
        <v>563</v>
      </c>
      <c r="D1373" s="1" t="s">
        <v>580</v>
      </c>
      <c r="E1373" s="3">
        <v>106</v>
      </c>
      <c r="F1373" s="3" t="s">
        <v>601</v>
      </c>
      <c r="G1373" s="4">
        <v>30972</v>
      </c>
      <c r="H1373" s="4">
        <v>29972</v>
      </c>
      <c r="I1373" s="43">
        <v>30144</v>
      </c>
      <c r="J1373" s="33">
        <f t="shared" si="183"/>
        <v>30972</v>
      </c>
    </row>
    <row r="1374" spans="3:11" hidden="1" x14ac:dyDescent="0.25">
      <c r="C1374" s="1" t="s">
        <v>563</v>
      </c>
      <c r="D1374" s="1" t="s">
        <v>580</v>
      </c>
      <c r="E1374" s="3">
        <v>106</v>
      </c>
      <c r="F1374" s="3" t="s">
        <v>602</v>
      </c>
      <c r="G1374" s="4">
        <v>30972</v>
      </c>
      <c r="H1374" s="4">
        <v>29972</v>
      </c>
      <c r="I1374" s="43">
        <v>30144</v>
      </c>
      <c r="J1374" s="33">
        <f t="shared" si="183"/>
        <v>30972</v>
      </c>
    </row>
    <row r="1375" spans="3:11" hidden="1" x14ac:dyDescent="0.25">
      <c r="C1375" s="1" t="s">
        <v>563</v>
      </c>
      <c r="D1375" s="36" t="s">
        <v>580</v>
      </c>
      <c r="E1375" s="72">
        <v>106</v>
      </c>
      <c r="F1375" s="37" t="s">
        <v>603</v>
      </c>
      <c r="G1375" s="4">
        <v>30972</v>
      </c>
      <c r="H1375" s="38">
        <v>29972</v>
      </c>
      <c r="I1375" s="38">
        <v>30144</v>
      </c>
      <c r="J1375" s="33">
        <f t="shared" si="183"/>
        <v>30972</v>
      </c>
    </row>
    <row r="1376" spans="3:11" hidden="1" x14ac:dyDescent="0.25">
      <c r="C1376" s="1" t="s">
        <v>563</v>
      </c>
      <c r="D1376" s="36" t="s">
        <v>577</v>
      </c>
      <c r="E1376" s="72">
        <v>106</v>
      </c>
      <c r="F1376" s="37" t="s">
        <v>578</v>
      </c>
      <c r="G1376" s="4">
        <v>40088</v>
      </c>
      <c r="H1376" s="38">
        <v>39088</v>
      </c>
      <c r="I1376" s="38">
        <v>40867</v>
      </c>
      <c r="J1376" s="33">
        <f t="shared" si="183"/>
        <v>40088</v>
      </c>
    </row>
    <row r="1377" spans="3:10" hidden="1" x14ac:dyDescent="0.25">
      <c r="C1377" s="1" t="s">
        <v>563</v>
      </c>
      <c r="D1377" s="36" t="s">
        <v>577</v>
      </c>
      <c r="E1377" s="72">
        <v>106</v>
      </c>
      <c r="F1377" s="37" t="s">
        <v>579</v>
      </c>
      <c r="G1377" s="4">
        <v>45073</v>
      </c>
      <c r="H1377" s="38">
        <v>44073</v>
      </c>
      <c r="I1377" s="38">
        <v>45873</v>
      </c>
      <c r="J1377" s="33">
        <f t="shared" si="183"/>
        <v>45073</v>
      </c>
    </row>
    <row r="1378" spans="3:10" hidden="1" x14ac:dyDescent="0.25">
      <c r="C1378" s="1" t="s">
        <v>563</v>
      </c>
      <c r="D1378" s="36" t="s">
        <v>608</v>
      </c>
      <c r="E1378" s="72">
        <v>108</v>
      </c>
      <c r="F1378" s="37" t="s">
        <v>609</v>
      </c>
      <c r="G1378" s="4">
        <v>45424</v>
      </c>
      <c r="H1378" s="38">
        <v>44424</v>
      </c>
      <c r="I1378" s="38">
        <v>44425</v>
      </c>
      <c r="J1378" s="33">
        <f t="shared" si="183"/>
        <v>45424</v>
      </c>
    </row>
    <row r="1379" spans="3:10" hidden="1" x14ac:dyDescent="0.25">
      <c r="C1379" s="40"/>
      <c r="D1379" s="36" t="s">
        <v>531</v>
      </c>
      <c r="E1379" s="72"/>
      <c r="F1379" s="37"/>
      <c r="H1379" s="38"/>
      <c r="I1379" s="38"/>
    </row>
    <row r="1380" spans="3:10" hidden="1" x14ac:dyDescent="0.25">
      <c r="C1380" s="40"/>
      <c r="D1380" s="36" t="s">
        <v>611</v>
      </c>
      <c r="E1380" s="72"/>
      <c r="F1380" s="37"/>
      <c r="H1380" s="38"/>
      <c r="I1380" s="38"/>
    </row>
    <row r="1381" spans="3:10" hidden="1" x14ac:dyDescent="0.25">
      <c r="C1381" s="40"/>
      <c r="D1381" s="40" t="s">
        <v>608</v>
      </c>
      <c r="E1381" s="78">
        <v>108</v>
      </c>
      <c r="F1381" s="41" t="s">
        <v>612</v>
      </c>
      <c r="G1381" s="4">
        <v>45424</v>
      </c>
      <c r="H1381" s="42">
        <v>44424</v>
      </c>
      <c r="I1381" s="68">
        <v>51191</v>
      </c>
      <c r="J1381" s="33">
        <f t="shared" ref="J1381" si="184">SUM(H1381+1000)</f>
        <v>45424</v>
      </c>
    </row>
    <row r="1382" spans="3:10" hidden="1" x14ac:dyDescent="0.25">
      <c r="D1382" s="1" t="s">
        <v>531</v>
      </c>
      <c r="I1382" s="43"/>
    </row>
    <row r="1383" spans="3:10" hidden="1" x14ac:dyDescent="0.25">
      <c r="C1383" s="40"/>
      <c r="D1383" s="1" t="s">
        <v>611</v>
      </c>
      <c r="I1383" s="43"/>
    </row>
    <row r="1384" spans="3:10" hidden="1" x14ac:dyDescent="0.25">
      <c r="C1384" s="40"/>
      <c r="D1384" s="36" t="s">
        <v>608</v>
      </c>
      <c r="E1384" s="72">
        <v>108</v>
      </c>
      <c r="F1384" s="37" t="s">
        <v>614</v>
      </c>
      <c r="G1384" s="4">
        <v>45424</v>
      </c>
      <c r="H1384" s="38">
        <v>44424</v>
      </c>
      <c r="I1384" s="38">
        <v>51191</v>
      </c>
      <c r="J1384" s="33">
        <f t="shared" ref="J1384" si="185">SUM(H1384+1000)</f>
        <v>45424</v>
      </c>
    </row>
    <row r="1385" spans="3:10" hidden="1" x14ac:dyDescent="0.25">
      <c r="D1385" s="1" t="s">
        <v>610</v>
      </c>
      <c r="E1385" s="74"/>
    </row>
    <row r="1386" spans="3:10" hidden="1" x14ac:dyDescent="0.25">
      <c r="D1386" s="1" t="s">
        <v>611</v>
      </c>
      <c r="E1386" s="74"/>
    </row>
    <row r="1387" spans="3:10" hidden="1" x14ac:dyDescent="0.25">
      <c r="D1387" s="36" t="s">
        <v>608</v>
      </c>
      <c r="E1387" s="72">
        <v>108</v>
      </c>
      <c r="F1387" s="37" t="s">
        <v>615</v>
      </c>
      <c r="G1387" s="4">
        <v>45424</v>
      </c>
      <c r="H1387" s="38">
        <v>44424</v>
      </c>
      <c r="I1387" s="38">
        <v>51191</v>
      </c>
      <c r="J1387" s="33">
        <f t="shared" ref="J1387" si="186">SUM(H1387+1000)</f>
        <v>45424</v>
      </c>
    </row>
    <row r="1388" spans="3:10" hidden="1" x14ac:dyDescent="0.25">
      <c r="C1388" s="40"/>
      <c r="D1388" s="40" t="s">
        <v>610</v>
      </c>
      <c r="E1388" s="78"/>
      <c r="F1388" s="41"/>
      <c r="H1388" s="42"/>
      <c r="I1388" s="42"/>
    </row>
    <row r="1389" spans="3:10" hidden="1" x14ac:dyDescent="0.25">
      <c r="C1389" s="40"/>
      <c r="D1389" s="40" t="s">
        <v>611</v>
      </c>
      <c r="E1389" s="78"/>
      <c r="F1389" s="41"/>
      <c r="H1389" s="42"/>
      <c r="I1389" s="42"/>
    </row>
    <row r="1390" spans="3:10" hidden="1" x14ac:dyDescent="0.25">
      <c r="C1390" s="40"/>
      <c r="D1390" s="40" t="s">
        <v>608</v>
      </c>
      <c r="E1390" s="78">
        <v>108</v>
      </c>
      <c r="F1390" s="41" t="s">
        <v>618</v>
      </c>
      <c r="G1390" s="4">
        <v>45424</v>
      </c>
      <c r="H1390" s="42">
        <v>44424</v>
      </c>
      <c r="I1390" s="42">
        <v>51551</v>
      </c>
      <c r="J1390" s="33">
        <f t="shared" ref="J1390" si="187">SUM(H1390+1000)</f>
        <v>45424</v>
      </c>
    </row>
    <row r="1391" spans="3:10" hidden="1" x14ac:dyDescent="0.25">
      <c r="C1391" s="40"/>
      <c r="D1391" s="40" t="s">
        <v>619</v>
      </c>
      <c r="E1391" s="78"/>
      <c r="F1391" s="41"/>
      <c r="H1391" s="42"/>
      <c r="I1391" s="68"/>
    </row>
    <row r="1392" spans="3:10" hidden="1" x14ac:dyDescent="0.25">
      <c r="C1392" s="40"/>
      <c r="D1392" s="40" t="s">
        <v>611</v>
      </c>
      <c r="E1392" s="78"/>
      <c r="F1392" s="41"/>
      <c r="H1392" s="42"/>
      <c r="I1392" s="68"/>
    </row>
    <row r="1393" spans="3:10" hidden="1" x14ac:dyDescent="0.25">
      <c r="C1393" s="40"/>
      <c r="D1393" s="40" t="s">
        <v>608</v>
      </c>
      <c r="E1393" s="78">
        <v>108</v>
      </c>
      <c r="F1393" s="41" t="s">
        <v>620</v>
      </c>
      <c r="G1393" s="4">
        <v>45424</v>
      </c>
      <c r="H1393" s="42">
        <v>44424</v>
      </c>
      <c r="I1393" s="68">
        <v>51191</v>
      </c>
      <c r="J1393" s="33">
        <f t="shared" ref="J1393" si="188">SUM(H1393+1000)</f>
        <v>45424</v>
      </c>
    </row>
    <row r="1394" spans="3:10" hidden="1" x14ac:dyDescent="0.25">
      <c r="D1394" s="1" t="s">
        <v>619</v>
      </c>
      <c r="E1394" s="74"/>
    </row>
    <row r="1395" spans="3:10" hidden="1" x14ac:dyDescent="0.25">
      <c r="D1395" s="1" t="s">
        <v>611</v>
      </c>
      <c r="E1395" s="74"/>
    </row>
    <row r="1396" spans="3:10" hidden="1" x14ac:dyDescent="0.25">
      <c r="D1396" s="1" t="s">
        <v>608</v>
      </c>
      <c r="E1396" s="74">
        <v>108</v>
      </c>
      <c r="F1396" s="3" t="s">
        <v>621</v>
      </c>
      <c r="G1396" s="4">
        <v>38824</v>
      </c>
      <c r="H1396" s="4">
        <v>37824</v>
      </c>
      <c r="I1396" s="4">
        <v>39624</v>
      </c>
      <c r="J1396" s="33">
        <f t="shared" ref="J1396" si="189">SUM(H1396+1000)</f>
        <v>38824</v>
      </c>
    </row>
    <row r="1397" spans="3:10" hidden="1" x14ac:dyDescent="0.25">
      <c r="D1397" s="36" t="s">
        <v>611</v>
      </c>
      <c r="E1397" s="74"/>
    </row>
    <row r="1398" spans="3:10" hidden="1" x14ac:dyDescent="0.25">
      <c r="D1398" s="1" t="s">
        <v>608</v>
      </c>
      <c r="E1398" s="74">
        <v>108</v>
      </c>
      <c r="F1398" s="3" t="s">
        <v>622</v>
      </c>
      <c r="G1398" s="4">
        <v>38800</v>
      </c>
      <c r="H1398" s="4">
        <v>37800</v>
      </c>
      <c r="I1398" s="4">
        <v>73800</v>
      </c>
      <c r="J1398" s="33">
        <f t="shared" ref="J1398:J1402" si="190">SUM(H1398+1000)</f>
        <v>38800</v>
      </c>
    </row>
    <row r="1399" spans="3:10" hidden="1" x14ac:dyDescent="0.25">
      <c r="D1399" s="1" t="s">
        <v>611</v>
      </c>
      <c r="E1399" s="74"/>
      <c r="J1399" s="33"/>
    </row>
    <row r="1400" spans="3:10" hidden="1" x14ac:dyDescent="0.25">
      <c r="D1400" s="36" t="s">
        <v>608</v>
      </c>
      <c r="E1400" s="72">
        <v>108</v>
      </c>
      <c r="F1400" s="37" t="s">
        <v>623</v>
      </c>
      <c r="G1400" s="4">
        <v>38800</v>
      </c>
      <c r="H1400" s="38">
        <v>37800</v>
      </c>
      <c r="I1400" s="38">
        <v>38591</v>
      </c>
      <c r="J1400" s="33">
        <f t="shared" si="190"/>
        <v>38800</v>
      </c>
    </row>
    <row r="1401" spans="3:10" hidden="1" x14ac:dyDescent="0.25">
      <c r="D1401" s="36" t="s">
        <v>611</v>
      </c>
      <c r="E1401" s="72"/>
      <c r="F1401" s="37"/>
      <c r="H1401" s="38"/>
      <c r="I1401" s="38"/>
      <c r="J1401" s="33"/>
    </row>
    <row r="1402" spans="3:10" hidden="1" x14ac:dyDescent="0.25">
      <c r="D1402" s="36" t="s">
        <v>608</v>
      </c>
      <c r="E1402" s="72">
        <v>108</v>
      </c>
      <c r="F1402" s="37" t="s">
        <v>625</v>
      </c>
      <c r="G1402" s="4">
        <v>38800</v>
      </c>
      <c r="H1402" s="38">
        <v>37800</v>
      </c>
      <c r="I1402" s="38">
        <v>42100</v>
      </c>
      <c r="J1402" s="33">
        <f t="shared" si="190"/>
        <v>38800</v>
      </c>
    </row>
    <row r="1403" spans="3:10" hidden="1" x14ac:dyDescent="0.25">
      <c r="D1403" s="40" t="s">
        <v>619</v>
      </c>
      <c r="E1403" s="72"/>
      <c r="F1403" s="37"/>
      <c r="H1403" s="38"/>
      <c r="I1403" s="38"/>
      <c r="J1403" s="33"/>
    </row>
    <row r="1404" spans="3:10" hidden="1" x14ac:dyDescent="0.25">
      <c r="D1404" s="1" t="s">
        <v>611</v>
      </c>
      <c r="E1404" s="74"/>
    </row>
    <row r="1405" spans="3:10" hidden="1" x14ac:dyDescent="0.25">
      <c r="D1405" s="1" t="s">
        <v>626</v>
      </c>
      <c r="E1405" s="74">
        <v>108</v>
      </c>
      <c r="F1405" s="3" t="s">
        <v>627</v>
      </c>
      <c r="G1405" s="4">
        <v>48797</v>
      </c>
      <c r="H1405" s="4">
        <v>47797</v>
      </c>
      <c r="I1405" s="43">
        <v>49597</v>
      </c>
      <c r="J1405" s="33">
        <f t="shared" ref="J1405" si="191">SUM(H1405+1000)</f>
        <v>48797</v>
      </c>
    </row>
    <row r="1406" spans="3:10" hidden="1" x14ac:dyDescent="0.25">
      <c r="D1406" s="1" t="s">
        <v>619</v>
      </c>
      <c r="E1406" s="74"/>
    </row>
    <row r="1407" spans="3:10" hidden="1" x14ac:dyDescent="0.25">
      <c r="D1407" s="1" t="s">
        <v>611</v>
      </c>
      <c r="E1407" s="74"/>
    </row>
    <row r="1408" spans="3:10" hidden="1" x14ac:dyDescent="0.25">
      <c r="D1408" s="36" t="s">
        <v>626</v>
      </c>
      <c r="E1408" s="72">
        <v>108</v>
      </c>
      <c r="F1408" s="37" t="s">
        <v>629</v>
      </c>
      <c r="G1408" s="4">
        <v>47763</v>
      </c>
      <c r="H1408" s="38">
        <v>46763</v>
      </c>
      <c r="I1408" s="38">
        <v>48563</v>
      </c>
      <c r="J1408" s="33">
        <f t="shared" ref="J1408" si="192">SUM(H1408+1000)</f>
        <v>47763</v>
      </c>
    </row>
    <row r="1409" spans="4:10" hidden="1" x14ac:dyDescent="0.25">
      <c r="D1409" s="36" t="s">
        <v>619</v>
      </c>
      <c r="E1409" s="72"/>
      <c r="F1409" s="37"/>
      <c r="H1409" s="38"/>
      <c r="I1409" s="38"/>
    </row>
    <row r="1410" spans="4:10" hidden="1" x14ac:dyDescent="0.25">
      <c r="D1410" s="36" t="s">
        <v>611</v>
      </c>
      <c r="E1410" s="72"/>
      <c r="F1410" s="37"/>
      <c r="H1410" s="38"/>
      <c r="I1410" s="38"/>
    </row>
    <row r="1411" spans="4:10" hidden="1" x14ac:dyDescent="0.25">
      <c r="D1411" s="1" t="s">
        <v>626</v>
      </c>
      <c r="E1411" s="74">
        <v>108</v>
      </c>
      <c r="F1411" s="3" t="s">
        <v>630</v>
      </c>
      <c r="G1411" s="4">
        <v>45424</v>
      </c>
      <c r="H1411" s="4">
        <v>44424</v>
      </c>
      <c r="I1411" s="4">
        <v>49208</v>
      </c>
      <c r="J1411" s="33">
        <f t="shared" ref="J1411" si="193">SUM(H1411+1000)</f>
        <v>45424</v>
      </c>
    </row>
    <row r="1412" spans="4:10" hidden="1" x14ac:dyDescent="0.25">
      <c r="D1412" s="1" t="s">
        <v>610</v>
      </c>
      <c r="E1412" s="74"/>
      <c r="I1412" s="43"/>
    </row>
    <row r="1413" spans="4:10" hidden="1" x14ac:dyDescent="0.25">
      <c r="D1413" s="1" t="s">
        <v>611</v>
      </c>
      <c r="E1413" s="74"/>
      <c r="I1413" s="43"/>
    </row>
    <row r="1414" spans="4:10" hidden="1" x14ac:dyDescent="0.25">
      <c r="D1414" s="1" t="s">
        <v>626</v>
      </c>
      <c r="E1414" s="74">
        <v>108</v>
      </c>
      <c r="F1414" s="3" t="s">
        <v>631</v>
      </c>
      <c r="G1414" s="4">
        <v>45424</v>
      </c>
      <c r="H1414" s="4">
        <v>44424</v>
      </c>
      <c r="I1414" s="4">
        <v>50666</v>
      </c>
      <c r="J1414" s="33">
        <f t="shared" ref="J1414" si="194">SUM(H1414+1000)</f>
        <v>45424</v>
      </c>
    </row>
    <row r="1415" spans="4:10" hidden="1" x14ac:dyDescent="0.25">
      <c r="D1415" s="1" t="s">
        <v>619</v>
      </c>
      <c r="E1415" s="74"/>
    </row>
    <row r="1416" spans="4:10" hidden="1" x14ac:dyDescent="0.25">
      <c r="D1416" s="1" t="s">
        <v>611</v>
      </c>
      <c r="E1416" s="74"/>
    </row>
    <row r="1417" spans="4:10" hidden="1" x14ac:dyDescent="0.25">
      <c r="D1417" s="36" t="s">
        <v>626</v>
      </c>
      <c r="E1417" s="74">
        <v>108</v>
      </c>
      <c r="F1417" s="3" t="s">
        <v>632</v>
      </c>
      <c r="G1417" s="4">
        <v>47800</v>
      </c>
      <c r="H1417" s="4">
        <v>46800</v>
      </c>
      <c r="I1417" s="4">
        <v>48600</v>
      </c>
      <c r="J1417" s="33">
        <f t="shared" ref="J1417" si="195">SUM(H1417+1000)</f>
        <v>47800</v>
      </c>
    </row>
    <row r="1418" spans="4:10" hidden="1" x14ac:dyDescent="0.25">
      <c r="D1418" s="40" t="s">
        <v>1016</v>
      </c>
      <c r="E1418" s="74"/>
    </row>
    <row r="1419" spans="4:10" hidden="1" x14ac:dyDescent="0.25">
      <c r="D1419" s="40" t="s">
        <v>619</v>
      </c>
      <c r="E1419" s="74"/>
    </row>
    <row r="1420" spans="4:10" hidden="1" x14ac:dyDescent="0.25">
      <c r="D1420" s="40" t="s">
        <v>611</v>
      </c>
      <c r="E1420" s="74"/>
    </row>
    <row r="1421" spans="4:10" hidden="1" x14ac:dyDescent="0.25">
      <c r="D1421" s="1" t="s">
        <v>626</v>
      </c>
      <c r="E1421" s="3">
        <v>108</v>
      </c>
      <c r="F1421" s="3" t="s">
        <v>634</v>
      </c>
      <c r="G1421" s="4">
        <v>47763</v>
      </c>
      <c r="H1421" s="4">
        <v>46763</v>
      </c>
      <c r="I1421" s="4">
        <v>48563</v>
      </c>
      <c r="J1421" s="33">
        <f t="shared" ref="J1421" si="196">SUM(H1421+1000)</f>
        <v>47763</v>
      </c>
    </row>
    <row r="1422" spans="4:10" hidden="1" x14ac:dyDescent="0.25">
      <c r="D1422" s="1" t="s">
        <v>619</v>
      </c>
      <c r="E1422" s="74"/>
      <c r="I1422" s="43"/>
    </row>
    <row r="1423" spans="4:10" hidden="1" x14ac:dyDescent="0.25">
      <c r="D1423" s="1" t="s">
        <v>611</v>
      </c>
      <c r="E1423" s="74"/>
      <c r="I1423" s="43"/>
    </row>
    <row r="1424" spans="4:10" hidden="1" x14ac:dyDescent="0.25">
      <c r="D1424" s="1" t="s">
        <v>626</v>
      </c>
      <c r="E1424" s="3">
        <v>108</v>
      </c>
      <c r="F1424" s="3" t="s">
        <v>636</v>
      </c>
      <c r="G1424" s="4">
        <v>48797</v>
      </c>
      <c r="H1424" s="4">
        <v>47797</v>
      </c>
      <c r="I1424" s="4">
        <v>49597</v>
      </c>
      <c r="J1424" s="33">
        <f t="shared" ref="J1424" si="197">SUM(H1424+1000)</f>
        <v>48797</v>
      </c>
    </row>
    <row r="1425" spans="2:10" hidden="1" x14ac:dyDescent="0.25">
      <c r="D1425" s="36" t="s">
        <v>142</v>
      </c>
      <c r="E1425" s="72"/>
      <c r="F1425" s="37"/>
      <c r="H1425" s="38"/>
      <c r="I1425" s="38"/>
    </row>
    <row r="1426" spans="2:10" hidden="1" x14ac:dyDescent="0.25">
      <c r="D1426" s="36" t="s">
        <v>610</v>
      </c>
      <c r="E1426" s="72"/>
      <c r="F1426" s="37"/>
      <c r="H1426" s="38"/>
      <c r="I1426" s="38"/>
    </row>
    <row r="1427" spans="2:10" hidden="1" x14ac:dyDescent="0.25">
      <c r="D1427" s="36" t="s">
        <v>611</v>
      </c>
      <c r="E1427" s="72"/>
      <c r="F1427" s="37"/>
      <c r="H1427" s="38"/>
      <c r="I1427" s="38"/>
    </row>
    <row r="1428" spans="2:10" hidden="1" x14ac:dyDescent="0.25">
      <c r="B1428" s="45"/>
      <c r="D1428" s="1" t="s">
        <v>626</v>
      </c>
      <c r="E1428" s="74">
        <v>108</v>
      </c>
      <c r="F1428" s="3" t="s">
        <v>637</v>
      </c>
      <c r="G1428" s="4">
        <v>47763</v>
      </c>
      <c r="H1428" s="4">
        <v>46763</v>
      </c>
      <c r="I1428" s="4">
        <v>48563</v>
      </c>
      <c r="J1428" s="33">
        <f t="shared" ref="J1428" si="198">SUM(H1428+1000)</f>
        <v>47763</v>
      </c>
    </row>
    <row r="1429" spans="2:10" hidden="1" x14ac:dyDescent="0.25">
      <c r="B1429" s="48"/>
      <c r="D1429" s="1" t="s">
        <v>611</v>
      </c>
      <c r="I1429" s="43"/>
    </row>
    <row r="1430" spans="2:10" hidden="1" x14ac:dyDescent="0.25">
      <c r="B1430" s="92"/>
      <c r="D1430" s="1" t="s">
        <v>626</v>
      </c>
      <c r="E1430" s="74">
        <v>108</v>
      </c>
      <c r="F1430" s="3" t="s">
        <v>638</v>
      </c>
      <c r="G1430" s="4">
        <v>47616</v>
      </c>
      <c r="H1430" s="4">
        <v>46616</v>
      </c>
      <c r="I1430" s="4">
        <v>48416</v>
      </c>
      <c r="J1430" s="33">
        <f t="shared" ref="J1430" si="199">SUM(H1430+1000)</f>
        <v>47616</v>
      </c>
    </row>
    <row r="1431" spans="2:10" hidden="1" x14ac:dyDescent="0.25">
      <c r="B1431" s="92"/>
      <c r="D1431" s="1" t="s">
        <v>639</v>
      </c>
      <c r="E1431" s="74"/>
    </row>
    <row r="1432" spans="2:10" hidden="1" x14ac:dyDescent="0.25">
      <c r="B1432" s="92"/>
      <c r="D1432" s="1" t="s">
        <v>611</v>
      </c>
      <c r="E1432" s="74"/>
    </row>
    <row r="1433" spans="2:10" hidden="1" x14ac:dyDescent="0.25">
      <c r="B1433" s="92"/>
      <c r="D1433" s="1" t="s">
        <v>626</v>
      </c>
      <c r="E1433" s="74">
        <v>108</v>
      </c>
      <c r="F1433" s="3" t="s">
        <v>640</v>
      </c>
      <c r="G1433" s="4">
        <v>47763</v>
      </c>
      <c r="H1433" s="4">
        <v>46763</v>
      </c>
      <c r="I1433" s="4">
        <v>48563</v>
      </c>
      <c r="J1433" s="33">
        <f t="shared" ref="J1433" si="200">SUM(H1433+1000)</f>
        <v>47763</v>
      </c>
    </row>
    <row r="1434" spans="2:10" hidden="1" x14ac:dyDescent="0.25">
      <c r="B1434" s="92"/>
      <c r="D1434" s="1" t="s">
        <v>619</v>
      </c>
      <c r="E1434" s="74"/>
    </row>
    <row r="1435" spans="2:10" hidden="1" x14ac:dyDescent="0.25">
      <c r="B1435" s="92"/>
      <c r="D1435" s="1" t="s">
        <v>611</v>
      </c>
      <c r="E1435" s="74"/>
    </row>
    <row r="1436" spans="2:10" hidden="1" x14ac:dyDescent="0.25">
      <c r="B1436" s="92"/>
      <c r="D1436" s="40" t="s">
        <v>626</v>
      </c>
      <c r="E1436" s="78">
        <v>108</v>
      </c>
      <c r="F1436" s="41" t="s">
        <v>641</v>
      </c>
      <c r="G1436" s="4">
        <v>47763</v>
      </c>
      <c r="H1436" s="42">
        <v>46763</v>
      </c>
      <c r="I1436" s="42">
        <v>46764</v>
      </c>
      <c r="J1436" s="33">
        <f t="shared" ref="J1436" si="201">SUM(H1436+1000)</f>
        <v>47763</v>
      </c>
    </row>
    <row r="1437" spans="2:10" hidden="1" x14ac:dyDescent="0.25">
      <c r="B1437" s="92"/>
      <c r="C1437" s="40"/>
      <c r="D1437" s="40" t="s">
        <v>639</v>
      </c>
      <c r="E1437" s="78"/>
      <c r="F1437" s="41"/>
      <c r="H1437" s="42"/>
      <c r="I1437" s="42"/>
    </row>
    <row r="1438" spans="2:10" hidden="1" x14ac:dyDescent="0.25">
      <c r="B1438" s="92"/>
      <c r="C1438" s="40"/>
      <c r="D1438" s="40" t="s">
        <v>611</v>
      </c>
      <c r="E1438" s="78"/>
      <c r="F1438" s="41"/>
      <c r="H1438" s="42"/>
      <c r="I1438" s="42"/>
    </row>
    <row r="1439" spans="2:10" hidden="1" x14ac:dyDescent="0.25">
      <c r="B1439" s="92"/>
      <c r="C1439" s="40"/>
      <c r="D1439" s="1" t="s">
        <v>626</v>
      </c>
      <c r="E1439" s="74">
        <v>108</v>
      </c>
      <c r="F1439" s="3" t="s">
        <v>643</v>
      </c>
      <c r="G1439" s="4">
        <v>45424</v>
      </c>
      <c r="H1439" s="4">
        <v>44424</v>
      </c>
      <c r="I1439" s="4">
        <v>52748</v>
      </c>
      <c r="J1439" s="33">
        <f t="shared" ref="J1439" si="202">SUM(H1439+1000)</f>
        <v>45424</v>
      </c>
    </row>
    <row r="1440" spans="2:10" hidden="1" x14ac:dyDescent="0.25">
      <c r="B1440" s="92"/>
      <c r="D1440" s="1" t="s">
        <v>619</v>
      </c>
      <c r="E1440" s="74"/>
    </row>
    <row r="1441" spans="2:10" hidden="1" x14ac:dyDescent="0.25">
      <c r="B1441" s="92"/>
      <c r="D1441" s="1" t="s">
        <v>611</v>
      </c>
      <c r="E1441" s="74"/>
    </row>
    <row r="1442" spans="2:10" hidden="1" x14ac:dyDescent="0.25">
      <c r="B1442" s="92"/>
      <c r="D1442" s="1" t="s">
        <v>626</v>
      </c>
      <c r="E1442" s="74">
        <v>108</v>
      </c>
      <c r="F1442" s="3" t="s">
        <v>645</v>
      </c>
      <c r="G1442" s="4">
        <v>41000</v>
      </c>
      <c r="H1442" s="4">
        <v>40000</v>
      </c>
      <c r="I1442" s="4">
        <v>42810</v>
      </c>
      <c r="J1442" s="33">
        <f t="shared" ref="J1442" si="203">SUM(H1442+1000)</f>
        <v>41000</v>
      </c>
    </row>
    <row r="1443" spans="2:10" hidden="1" x14ac:dyDescent="0.25">
      <c r="B1443" s="92"/>
      <c r="D1443" s="36" t="s">
        <v>103</v>
      </c>
      <c r="E1443" s="74"/>
      <c r="J1443" s="33"/>
    </row>
    <row r="1444" spans="2:10" hidden="1" x14ac:dyDescent="0.25">
      <c r="B1444" s="92"/>
      <c r="D1444" s="1" t="s">
        <v>610</v>
      </c>
      <c r="E1444" s="74"/>
    </row>
    <row r="1445" spans="2:10" hidden="1" x14ac:dyDescent="0.25">
      <c r="B1445" s="92"/>
      <c r="D1445" s="1" t="s">
        <v>647</v>
      </c>
      <c r="E1445" s="74"/>
    </row>
    <row r="1446" spans="2:10" hidden="1" x14ac:dyDescent="0.25">
      <c r="B1446" s="92"/>
      <c r="D1446" s="1" t="s">
        <v>611</v>
      </c>
      <c r="E1446" s="74"/>
    </row>
    <row r="1447" spans="2:10" hidden="1" x14ac:dyDescent="0.25">
      <c r="B1447" s="92"/>
      <c r="D1447" s="1" t="s">
        <v>626</v>
      </c>
      <c r="E1447" s="74">
        <v>108</v>
      </c>
      <c r="F1447" s="3" t="s">
        <v>651</v>
      </c>
      <c r="G1447" s="4">
        <v>47331</v>
      </c>
      <c r="H1447" s="4">
        <v>46331</v>
      </c>
      <c r="I1447" s="4">
        <v>48131</v>
      </c>
      <c r="J1447" s="33">
        <f t="shared" ref="J1447:J1454" si="204">SUM(H1447+1000)</f>
        <v>47331</v>
      </c>
    </row>
    <row r="1448" spans="2:10" hidden="1" x14ac:dyDescent="0.25">
      <c r="B1448" s="92"/>
      <c r="D1448" s="1" t="s">
        <v>611</v>
      </c>
      <c r="E1448" s="74"/>
      <c r="J1448" s="33"/>
    </row>
    <row r="1449" spans="2:10" hidden="1" x14ac:dyDescent="0.25">
      <c r="B1449" s="92"/>
      <c r="D1449" s="1" t="s">
        <v>626</v>
      </c>
      <c r="E1449" s="74">
        <v>108</v>
      </c>
      <c r="F1449" s="3" t="s">
        <v>652</v>
      </c>
      <c r="G1449" s="4">
        <v>38824</v>
      </c>
      <c r="H1449" s="4">
        <v>37824</v>
      </c>
      <c r="I1449" s="4">
        <v>39624</v>
      </c>
      <c r="J1449" s="33">
        <f t="shared" si="204"/>
        <v>38824</v>
      </c>
    </row>
    <row r="1450" spans="2:10" hidden="1" x14ac:dyDescent="0.25">
      <c r="B1450" s="92"/>
      <c r="D1450" s="1" t="s">
        <v>611</v>
      </c>
      <c r="E1450" s="74"/>
      <c r="J1450" s="33"/>
    </row>
    <row r="1451" spans="2:10" hidden="1" x14ac:dyDescent="0.25">
      <c r="B1451" s="92"/>
      <c r="D1451" s="1" t="s">
        <v>626</v>
      </c>
      <c r="E1451" s="74">
        <v>108</v>
      </c>
      <c r="F1451" s="3" t="s">
        <v>654</v>
      </c>
      <c r="G1451" s="4">
        <v>44117</v>
      </c>
      <c r="H1451" s="4">
        <v>43117</v>
      </c>
      <c r="I1451" s="4">
        <v>44917</v>
      </c>
      <c r="J1451" s="33">
        <f t="shared" si="204"/>
        <v>44117</v>
      </c>
    </row>
    <row r="1452" spans="2:10" hidden="1" x14ac:dyDescent="0.25">
      <c r="B1452" s="92"/>
      <c r="D1452" s="40" t="s">
        <v>639</v>
      </c>
      <c r="E1452" s="74"/>
      <c r="J1452" s="33"/>
    </row>
    <row r="1453" spans="2:10" hidden="1" x14ac:dyDescent="0.25">
      <c r="B1453" s="92"/>
      <c r="D1453" s="1" t="s">
        <v>611</v>
      </c>
      <c r="E1453" s="74"/>
      <c r="J1453" s="33"/>
    </row>
    <row r="1454" spans="2:10" hidden="1" x14ac:dyDescent="0.25">
      <c r="B1454" s="92"/>
      <c r="D1454" s="1" t="s">
        <v>626</v>
      </c>
      <c r="E1454" s="74">
        <v>108</v>
      </c>
      <c r="F1454" s="3" t="s">
        <v>655</v>
      </c>
      <c r="G1454" s="4">
        <v>46174</v>
      </c>
      <c r="H1454" s="4">
        <v>45174</v>
      </c>
      <c r="I1454" s="4">
        <v>46974</v>
      </c>
      <c r="J1454" s="33">
        <f t="shared" si="204"/>
        <v>46174</v>
      </c>
    </row>
    <row r="1455" spans="2:10" hidden="1" x14ac:dyDescent="0.25">
      <c r="B1455" s="92"/>
      <c r="D1455" s="1" t="s">
        <v>610</v>
      </c>
      <c r="E1455" s="74"/>
    </row>
    <row r="1456" spans="2:10" hidden="1" x14ac:dyDescent="0.25">
      <c r="B1456" s="92"/>
      <c r="D1456" s="1" t="s">
        <v>611</v>
      </c>
      <c r="E1456" s="74"/>
    </row>
    <row r="1457" spans="2:10" hidden="1" x14ac:dyDescent="0.25">
      <c r="B1457" s="92"/>
      <c r="D1457" s="1" t="s">
        <v>626</v>
      </c>
      <c r="E1457" s="74">
        <v>108</v>
      </c>
      <c r="F1457" s="3" t="s">
        <v>656</v>
      </c>
      <c r="G1457" s="4">
        <v>43721</v>
      </c>
      <c r="H1457" s="4">
        <v>42721</v>
      </c>
      <c r="I1457" s="4">
        <v>44521</v>
      </c>
      <c r="J1457" s="33">
        <f t="shared" ref="J1457:J1471" si="205">SUM(H1457+1000)</f>
        <v>43721</v>
      </c>
    </row>
    <row r="1458" spans="2:10" hidden="1" x14ac:dyDescent="0.25">
      <c r="B1458" s="92"/>
      <c r="D1458" s="1" t="s">
        <v>611</v>
      </c>
      <c r="E1458" s="74"/>
      <c r="J1458" s="33"/>
    </row>
    <row r="1459" spans="2:10" hidden="1" x14ac:dyDescent="0.25">
      <c r="B1459" s="92"/>
      <c r="D1459" s="36" t="s">
        <v>626</v>
      </c>
      <c r="E1459" s="72">
        <v>108</v>
      </c>
      <c r="F1459" s="37" t="s">
        <v>657</v>
      </c>
      <c r="G1459" s="4">
        <v>38800</v>
      </c>
      <c r="H1459" s="38">
        <v>37800</v>
      </c>
      <c r="I1459" s="38">
        <v>40300</v>
      </c>
      <c r="J1459" s="33">
        <f t="shared" si="205"/>
        <v>38800</v>
      </c>
    </row>
    <row r="1460" spans="2:10" hidden="1" x14ac:dyDescent="0.25">
      <c r="B1460" s="92"/>
      <c r="D1460" s="36" t="s">
        <v>611</v>
      </c>
      <c r="E1460" s="72"/>
      <c r="F1460" s="37"/>
      <c r="H1460" s="38"/>
      <c r="I1460" s="38"/>
      <c r="J1460" s="33"/>
    </row>
    <row r="1461" spans="2:10" hidden="1" x14ac:dyDescent="0.25">
      <c r="B1461" s="36"/>
      <c r="D1461" s="1" t="s">
        <v>626</v>
      </c>
      <c r="E1461" s="74">
        <v>108</v>
      </c>
      <c r="F1461" s="3" t="s">
        <v>659</v>
      </c>
      <c r="G1461" s="4">
        <v>43721</v>
      </c>
      <c r="H1461" s="4">
        <v>42721</v>
      </c>
      <c r="I1461" s="4">
        <v>44521</v>
      </c>
      <c r="J1461" s="33">
        <f t="shared" si="205"/>
        <v>43721</v>
      </c>
    </row>
    <row r="1462" spans="2:10" hidden="1" x14ac:dyDescent="0.25">
      <c r="B1462" s="36"/>
      <c r="D1462" s="1" t="s">
        <v>611</v>
      </c>
      <c r="E1462" s="74"/>
      <c r="J1462" s="33"/>
    </row>
    <row r="1463" spans="2:10" hidden="1" x14ac:dyDescent="0.25">
      <c r="B1463" s="92"/>
      <c r="D1463" s="1" t="s">
        <v>626</v>
      </c>
      <c r="E1463" s="74">
        <v>108</v>
      </c>
      <c r="F1463" s="3" t="s">
        <v>661</v>
      </c>
      <c r="G1463" s="4">
        <v>43721</v>
      </c>
      <c r="H1463" s="4">
        <v>42721</v>
      </c>
      <c r="I1463" s="4">
        <v>44521</v>
      </c>
      <c r="J1463" s="33">
        <f t="shared" si="205"/>
        <v>43721</v>
      </c>
    </row>
    <row r="1464" spans="2:10" hidden="1" x14ac:dyDescent="0.25">
      <c r="B1464" s="92"/>
      <c r="D1464" s="1" t="s">
        <v>611</v>
      </c>
      <c r="E1464" s="74"/>
      <c r="J1464" s="33"/>
    </row>
    <row r="1465" spans="2:10" hidden="1" x14ac:dyDescent="0.25">
      <c r="B1465" s="92"/>
      <c r="D1465" s="1" t="s">
        <v>626</v>
      </c>
      <c r="E1465" s="74">
        <v>108</v>
      </c>
      <c r="F1465" s="3" t="s">
        <v>662</v>
      </c>
      <c r="G1465" s="4">
        <v>38824</v>
      </c>
      <c r="H1465" s="4">
        <v>37824</v>
      </c>
      <c r="I1465" s="4">
        <v>39624</v>
      </c>
      <c r="J1465" s="33">
        <f t="shared" si="205"/>
        <v>38824</v>
      </c>
    </row>
    <row r="1466" spans="2:10" hidden="1" x14ac:dyDescent="0.25">
      <c r="B1466" s="92"/>
      <c r="D1466" s="1" t="s">
        <v>611</v>
      </c>
      <c r="E1466" s="74"/>
      <c r="J1466" s="33"/>
    </row>
    <row r="1467" spans="2:10" hidden="1" x14ac:dyDescent="0.25">
      <c r="B1467" s="92"/>
      <c r="D1467" s="1" t="s">
        <v>626</v>
      </c>
      <c r="E1467" s="74">
        <v>108</v>
      </c>
      <c r="F1467" s="3" t="s">
        <v>663</v>
      </c>
      <c r="G1467" s="4">
        <v>43721</v>
      </c>
      <c r="H1467" s="4">
        <v>42721</v>
      </c>
      <c r="I1467" s="4">
        <v>44521</v>
      </c>
      <c r="J1467" s="33">
        <f t="shared" si="205"/>
        <v>43721</v>
      </c>
    </row>
    <row r="1468" spans="2:10" hidden="1" x14ac:dyDescent="0.25">
      <c r="B1468" s="92"/>
      <c r="D1468" s="1" t="s">
        <v>611</v>
      </c>
      <c r="E1468" s="74"/>
      <c r="J1468" s="33"/>
    </row>
    <row r="1469" spans="2:10" hidden="1" x14ac:dyDescent="0.25">
      <c r="B1469" s="92"/>
      <c r="D1469" s="1" t="s">
        <v>626</v>
      </c>
      <c r="E1469" s="74">
        <v>108</v>
      </c>
      <c r="F1469" s="3" t="s">
        <v>664</v>
      </c>
      <c r="G1469" s="4">
        <v>39171</v>
      </c>
      <c r="H1469" s="4">
        <v>38171</v>
      </c>
      <c r="I1469" s="4">
        <v>39971</v>
      </c>
      <c r="J1469" s="33">
        <f t="shared" si="205"/>
        <v>39171</v>
      </c>
    </row>
    <row r="1470" spans="2:10" hidden="1" x14ac:dyDescent="0.25">
      <c r="B1470" s="92"/>
      <c r="D1470" s="1" t="s">
        <v>611</v>
      </c>
      <c r="E1470" s="74"/>
      <c r="J1470" s="33"/>
    </row>
    <row r="1471" spans="2:10" hidden="1" x14ac:dyDescent="0.25">
      <c r="B1471" s="92"/>
      <c r="D1471" s="1" t="s">
        <v>626</v>
      </c>
      <c r="E1471" s="74">
        <v>108</v>
      </c>
      <c r="F1471" s="3" t="s">
        <v>666</v>
      </c>
      <c r="G1471" s="4">
        <v>39171</v>
      </c>
      <c r="H1471" s="4">
        <v>38171</v>
      </c>
      <c r="I1471" s="4">
        <v>39971</v>
      </c>
      <c r="J1471" s="33">
        <f t="shared" si="205"/>
        <v>39171</v>
      </c>
    </row>
    <row r="1472" spans="2:10" hidden="1" x14ac:dyDescent="0.25">
      <c r="B1472" s="92"/>
      <c r="D1472" s="40" t="s">
        <v>639</v>
      </c>
      <c r="E1472" s="74"/>
    </row>
    <row r="1473" spans="2:10" hidden="1" x14ac:dyDescent="0.25">
      <c r="B1473" s="92"/>
      <c r="D1473" s="40" t="s">
        <v>611</v>
      </c>
      <c r="E1473" s="74"/>
    </row>
    <row r="1474" spans="2:10" hidden="1" x14ac:dyDescent="0.25">
      <c r="B1474" s="92"/>
      <c r="D1474" s="1" t="s">
        <v>626</v>
      </c>
      <c r="E1474" s="74">
        <v>108</v>
      </c>
      <c r="F1474" s="3" t="s">
        <v>667</v>
      </c>
      <c r="G1474" s="4">
        <v>37371</v>
      </c>
      <c r="H1474" s="4">
        <v>36371</v>
      </c>
      <c r="I1474" s="4">
        <v>36371</v>
      </c>
      <c r="J1474" s="33">
        <f t="shared" ref="J1474" si="206">SUM(H1474+1000)</f>
        <v>37371</v>
      </c>
    </row>
    <row r="1475" spans="2:10" hidden="1" x14ac:dyDescent="0.25">
      <c r="B1475" s="92"/>
      <c r="D1475" s="40" t="s">
        <v>611</v>
      </c>
      <c r="E1475" s="74"/>
    </row>
    <row r="1476" spans="2:10" hidden="1" x14ac:dyDescent="0.25">
      <c r="B1476" s="92"/>
      <c r="D1476" s="1" t="s">
        <v>626</v>
      </c>
      <c r="E1476" s="74">
        <v>108</v>
      </c>
      <c r="F1476" s="3" t="s">
        <v>669</v>
      </c>
      <c r="G1476" s="4">
        <v>38823</v>
      </c>
      <c r="H1476" s="4">
        <v>37823</v>
      </c>
      <c r="I1476" s="4">
        <v>39623</v>
      </c>
      <c r="J1476" s="33">
        <f t="shared" ref="J1476:J1485" si="207">SUM(H1476+1000)</f>
        <v>38823</v>
      </c>
    </row>
    <row r="1477" spans="2:10" hidden="1" x14ac:dyDescent="0.25">
      <c r="B1477" s="92"/>
      <c r="D1477" s="1" t="s">
        <v>611</v>
      </c>
      <c r="E1477" s="74"/>
      <c r="J1477" s="33"/>
    </row>
    <row r="1478" spans="2:10" hidden="1" x14ac:dyDescent="0.25">
      <c r="B1478" s="92"/>
      <c r="D1478" s="1" t="s">
        <v>626</v>
      </c>
      <c r="E1478" s="74">
        <v>108</v>
      </c>
      <c r="F1478" s="3" t="s">
        <v>671</v>
      </c>
      <c r="G1478" s="4">
        <v>38800</v>
      </c>
      <c r="H1478" s="4">
        <v>37800</v>
      </c>
      <c r="I1478" s="4">
        <v>39600</v>
      </c>
      <c r="J1478" s="33">
        <f t="shared" si="207"/>
        <v>38800</v>
      </c>
    </row>
    <row r="1479" spans="2:10" hidden="1" x14ac:dyDescent="0.25">
      <c r="B1479" s="92"/>
      <c r="D1479" s="1" t="s">
        <v>611</v>
      </c>
      <c r="E1479" s="74"/>
      <c r="J1479" s="33"/>
    </row>
    <row r="1480" spans="2:10" hidden="1" x14ac:dyDescent="0.25">
      <c r="B1480" s="92"/>
      <c r="D1480" s="1" t="s">
        <v>626</v>
      </c>
      <c r="E1480" s="74">
        <v>108</v>
      </c>
      <c r="F1480" s="3" t="s">
        <v>672</v>
      </c>
      <c r="G1480" s="4">
        <v>38824</v>
      </c>
      <c r="H1480" s="4">
        <v>37824</v>
      </c>
      <c r="I1480" s="4">
        <v>39624</v>
      </c>
      <c r="J1480" s="33">
        <f t="shared" si="207"/>
        <v>38824</v>
      </c>
    </row>
    <row r="1481" spans="2:10" hidden="1" x14ac:dyDescent="0.25">
      <c r="B1481" s="92"/>
      <c r="D1481" s="40" t="s">
        <v>619</v>
      </c>
      <c r="E1481" s="74"/>
      <c r="J1481" s="33"/>
    </row>
    <row r="1482" spans="2:10" hidden="1" x14ac:dyDescent="0.25">
      <c r="B1482" s="92"/>
      <c r="D1482" s="1" t="s">
        <v>611</v>
      </c>
      <c r="E1482" s="74"/>
      <c r="J1482" s="33"/>
    </row>
    <row r="1483" spans="2:10" hidden="1" x14ac:dyDescent="0.25">
      <c r="B1483" s="92"/>
      <c r="D1483" s="1" t="s">
        <v>626</v>
      </c>
      <c r="E1483" s="74">
        <v>108</v>
      </c>
      <c r="F1483" s="3" t="s">
        <v>673</v>
      </c>
      <c r="G1483" s="4">
        <v>47331</v>
      </c>
      <c r="J1483" s="33"/>
    </row>
    <row r="1484" spans="2:10" hidden="1" x14ac:dyDescent="0.25">
      <c r="B1484" s="92"/>
      <c r="D1484" s="1" t="s">
        <v>611</v>
      </c>
      <c r="E1484" s="74"/>
      <c r="J1484" s="33"/>
    </row>
    <row r="1485" spans="2:10" hidden="1" x14ac:dyDescent="0.25">
      <c r="B1485" s="92"/>
      <c r="D1485" s="1" t="s">
        <v>626</v>
      </c>
      <c r="E1485" s="74">
        <v>108</v>
      </c>
      <c r="F1485" s="3" t="s">
        <v>674</v>
      </c>
      <c r="G1485" s="4">
        <v>38824</v>
      </c>
      <c r="H1485" s="4">
        <v>37824</v>
      </c>
      <c r="I1485" s="4">
        <v>39624</v>
      </c>
      <c r="J1485" s="33">
        <f t="shared" si="207"/>
        <v>38824</v>
      </c>
    </row>
    <row r="1486" spans="2:10" hidden="1" x14ac:dyDescent="0.25">
      <c r="B1486" s="92"/>
      <c r="D1486" s="40" t="s">
        <v>639</v>
      </c>
      <c r="E1486" s="74"/>
    </row>
    <row r="1487" spans="2:10" hidden="1" x14ac:dyDescent="0.25">
      <c r="B1487" s="92"/>
      <c r="D1487" s="40" t="s">
        <v>611</v>
      </c>
      <c r="E1487" s="74"/>
    </row>
    <row r="1488" spans="2:10" hidden="1" x14ac:dyDescent="0.25">
      <c r="B1488" s="92"/>
      <c r="D1488" s="35" t="s">
        <v>626</v>
      </c>
      <c r="E1488" s="50">
        <v>108</v>
      </c>
      <c r="F1488" s="42" t="s">
        <v>675</v>
      </c>
      <c r="G1488" s="4">
        <v>37000</v>
      </c>
      <c r="H1488" s="4">
        <v>36000</v>
      </c>
      <c r="I1488" s="4">
        <v>36001</v>
      </c>
      <c r="J1488" s="33">
        <f t="shared" ref="J1488" si="208">SUM(H1488+1000)</f>
        <v>37000</v>
      </c>
    </row>
    <row r="1489" spans="2:10" hidden="1" x14ac:dyDescent="0.25">
      <c r="B1489" s="92"/>
      <c r="C1489" s="39"/>
      <c r="D1489" s="35" t="s">
        <v>611</v>
      </c>
      <c r="E1489" s="50"/>
      <c r="F1489" s="42"/>
      <c r="J1489" s="33"/>
    </row>
    <row r="1490" spans="2:10" hidden="1" x14ac:dyDescent="0.25">
      <c r="B1490" s="92"/>
      <c r="C1490" s="39"/>
      <c r="D1490" s="35" t="s">
        <v>626</v>
      </c>
      <c r="E1490" s="50">
        <v>108</v>
      </c>
      <c r="F1490" s="42" t="s">
        <v>676</v>
      </c>
      <c r="G1490" s="4">
        <v>37000</v>
      </c>
      <c r="J1490" s="33"/>
    </row>
    <row r="1491" spans="2:10" hidden="1" x14ac:dyDescent="0.25">
      <c r="B1491" s="92"/>
      <c r="C1491" s="39"/>
      <c r="D1491" s="1" t="s">
        <v>677</v>
      </c>
      <c r="E1491" s="74">
        <v>109</v>
      </c>
      <c r="F1491" s="3" t="s">
        <v>678</v>
      </c>
      <c r="G1491" s="4">
        <v>50186</v>
      </c>
      <c r="H1491" s="4">
        <v>49186</v>
      </c>
      <c r="I1491" s="4">
        <v>50986</v>
      </c>
      <c r="J1491" s="33">
        <f t="shared" ref="J1491" si="209">SUM(H1491+1000)</f>
        <v>50186</v>
      </c>
    </row>
    <row r="1492" spans="2:10" hidden="1" x14ac:dyDescent="0.25">
      <c r="B1492" s="92"/>
      <c r="D1492" s="1" t="s">
        <v>680</v>
      </c>
      <c r="E1492" s="74"/>
    </row>
    <row r="1493" spans="2:10" hidden="1" x14ac:dyDescent="0.25">
      <c r="B1493" s="92"/>
      <c r="D1493" s="1" t="s">
        <v>610</v>
      </c>
      <c r="E1493" s="74"/>
    </row>
    <row r="1494" spans="2:10" hidden="1" x14ac:dyDescent="0.25">
      <c r="B1494" s="92"/>
      <c r="D1494" s="1" t="s">
        <v>611</v>
      </c>
      <c r="E1494" s="74"/>
    </row>
    <row r="1495" spans="2:10" hidden="1" x14ac:dyDescent="0.25">
      <c r="B1495" s="92"/>
      <c r="D1495" s="1" t="s">
        <v>677</v>
      </c>
      <c r="E1495" s="74">
        <v>109</v>
      </c>
      <c r="F1495" s="3" t="s">
        <v>681</v>
      </c>
      <c r="G1495" s="4">
        <v>50186</v>
      </c>
      <c r="H1495" s="4">
        <v>49186</v>
      </c>
      <c r="I1495" s="4">
        <v>50986</v>
      </c>
      <c r="J1495" s="33">
        <f t="shared" ref="J1495" si="210">SUM(H1495+1000)</f>
        <v>50186</v>
      </c>
    </row>
    <row r="1496" spans="2:10" hidden="1" x14ac:dyDescent="0.25">
      <c r="B1496" s="92"/>
      <c r="D1496" s="1" t="s">
        <v>680</v>
      </c>
      <c r="E1496" s="74"/>
    </row>
    <row r="1497" spans="2:10" hidden="1" x14ac:dyDescent="0.25">
      <c r="B1497" s="92"/>
      <c r="D1497" s="1" t="s">
        <v>619</v>
      </c>
      <c r="E1497" s="74"/>
    </row>
    <row r="1498" spans="2:10" hidden="1" x14ac:dyDescent="0.25">
      <c r="B1498" s="92"/>
      <c r="D1498" s="1" t="s">
        <v>611</v>
      </c>
      <c r="E1498" s="74"/>
    </row>
    <row r="1499" spans="2:10" hidden="1" x14ac:dyDescent="0.25">
      <c r="B1499" s="92"/>
      <c r="D1499" s="1" t="s">
        <v>677</v>
      </c>
      <c r="E1499" s="74">
        <v>109</v>
      </c>
      <c r="F1499" s="3" t="s">
        <v>682</v>
      </c>
      <c r="G1499" s="4">
        <v>50186</v>
      </c>
      <c r="H1499" s="4">
        <v>49186</v>
      </c>
      <c r="I1499" s="4">
        <v>50986</v>
      </c>
      <c r="J1499" s="33">
        <f t="shared" ref="J1499" si="211">SUM(H1499+1000)</f>
        <v>50186</v>
      </c>
    </row>
    <row r="1500" spans="2:10" hidden="1" x14ac:dyDescent="0.25">
      <c r="B1500" s="92"/>
      <c r="D1500" s="1" t="s">
        <v>680</v>
      </c>
      <c r="E1500" s="74"/>
    </row>
    <row r="1501" spans="2:10" hidden="1" x14ac:dyDescent="0.25">
      <c r="B1501" s="92"/>
      <c r="D1501" s="1" t="s">
        <v>619</v>
      </c>
      <c r="E1501" s="74"/>
    </row>
    <row r="1502" spans="2:10" hidden="1" x14ac:dyDescent="0.25">
      <c r="B1502" s="92"/>
      <c r="D1502" s="1" t="s">
        <v>611</v>
      </c>
      <c r="E1502" s="74"/>
    </row>
    <row r="1503" spans="2:10" hidden="1" x14ac:dyDescent="0.25">
      <c r="B1503" s="92"/>
      <c r="D1503" s="1" t="s">
        <v>684</v>
      </c>
      <c r="E1503" s="74">
        <v>109</v>
      </c>
      <c r="F1503" s="3" t="s">
        <v>685</v>
      </c>
      <c r="G1503" s="4">
        <v>50458</v>
      </c>
      <c r="H1503" s="4">
        <v>49458</v>
      </c>
      <c r="I1503" s="4">
        <v>51258</v>
      </c>
      <c r="J1503" s="33">
        <f t="shared" ref="J1503" si="212">SUM(H1503+1000)</f>
        <v>50458</v>
      </c>
    </row>
    <row r="1504" spans="2:10" hidden="1" x14ac:dyDescent="0.25">
      <c r="B1504" s="92"/>
      <c r="D1504" s="1" t="s">
        <v>680</v>
      </c>
      <c r="E1504" s="74"/>
    </row>
    <row r="1505" spans="2:10" hidden="1" x14ac:dyDescent="0.25">
      <c r="B1505" s="92"/>
      <c r="D1505" s="1" t="s">
        <v>610</v>
      </c>
      <c r="E1505" s="74"/>
    </row>
    <row r="1506" spans="2:10" hidden="1" x14ac:dyDescent="0.25">
      <c r="B1506" s="92"/>
      <c r="D1506" s="1" t="s">
        <v>611</v>
      </c>
      <c r="E1506" s="74"/>
    </row>
    <row r="1507" spans="2:10" hidden="1" x14ac:dyDescent="0.25">
      <c r="B1507" s="92"/>
      <c r="D1507" s="1" t="s">
        <v>684</v>
      </c>
      <c r="E1507" s="74">
        <v>109</v>
      </c>
      <c r="F1507" s="3" t="s">
        <v>686</v>
      </c>
      <c r="G1507" s="4">
        <v>49200</v>
      </c>
      <c r="H1507" s="4">
        <v>48200</v>
      </c>
      <c r="I1507" s="4">
        <v>50000</v>
      </c>
      <c r="J1507" s="33">
        <f t="shared" ref="J1507" si="213">SUM(H1507+1000)</f>
        <v>49200</v>
      </c>
    </row>
    <row r="1508" spans="2:10" hidden="1" x14ac:dyDescent="0.25">
      <c r="B1508" s="92"/>
      <c r="D1508" s="1" t="s">
        <v>680</v>
      </c>
      <c r="E1508" s="74"/>
    </row>
    <row r="1509" spans="2:10" hidden="1" x14ac:dyDescent="0.25">
      <c r="B1509" s="92"/>
      <c r="D1509" s="1" t="s">
        <v>619</v>
      </c>
      <c r="E1509" s="74"/>
    </row>
    <row r="1510" spans="2:10" hidden="1" x14ac:dyDescent="0.25">
      <c r="B1510" s="92"/>
      <c r="D1510" s="1" t="s">
        <v>611</v>
      </c>
      <c r="E1510" s="74"/>
    </row>
    <row r="1511" spans="2:10" hidden="1" x14ac:dyDescent="0.25">
      <c r="B1511" s="92"/>
      <c r="D1511" s="1" t="s">
        <v>684</v>
      </c>
      <c r="E1511" s="74">
        <v>109</v>
      </c>
      <c r="F1511" s="3" t="s">
        <v>687</v>
      </c>
      <c r="G1511" s="4">
        <v>49626</v>
      </c>
      <c r="H1511" s="4">
        <v>48626</v>
      </c>
      <c r="I1511" s="4">
        <v>50426</v>
      </c>
      <c r="J1511" s="33">
        <f t="shared" ref="J1511" si="214">SUM(H1511+1000)</f>
        <v>49626</v>
      </c>
    </row>
    <row r="1512" spans="2:10" hidden="1" x14ac:dyDescent="0.25">
      <c r="B1512" s="92"/>
      <c r="D1512" s="1" t="s">
        <v>680</v>
      </c>
      <c r="E1512" s="74"/>
    </row>
    <row r="1513" spans="2:10" hidden="1" x14ac:dyDescent="0.25">
      <c r="B1513" s="92"/>
      <c r="D1513" s="1" t="s">
        <v>619</v>
      </c>
      <c r="E1513" s="74"/>
    </row>
    <row r="1514" spans="2:10" hidden="1" x14ac:dyDescent="0.25">
      <c r="B1514" s="92"/>
      <c r="D1514" s="1" t="s">
        <v>611</v>
      </c>
      <c r="E1514" s="74"/>
    </row>
    <row r="1515" spans="2:10" hidden="1" x14ac:dyDescent="0.25">
      <c r="B1515" s="92"/>
      <c r="D1515" s="1" t="s">
        <v>684</v>
      </c>
      <c r="E1515" s="74">
        <v>109</v>
      </c>
      <c r="F1515" s="3" t="s">
        <v>1017</v>
      </c>
      <c r="G1515" s="4">
        <v>55130</v>
      </c>
      <c r="H1515" s="4">
        <v>54130</v>
      </c>
      <c r="I1515" s="4">
        <v>55930</v>
      </c>
      <c r="J1515" s="33">
        <f t="shared" ref="J1515" si="215">SUM(H1515+1000)</f>
        <v>55130</v>
      </c>
    </row>
    <row r="1516" spans="2:10" hidden="1" x14ac:dyDescent="0.25">
      <c r="B1516" s="92"/>
      <c r="D1516" s="1" t="s">
        <v>680</v>
      </c>
      <c r="E1516" s="74"/>
    </row>
    <row r="1517" spans="2:10" hidden="1" x14ac:dyDescent="0.25">
      <c r="B1517" s="92"/>
      <c r="D1517" s="1" t="s">
        <v>619</v>
      </c>
      <c r="E1517" s="74"/>
    </row>
    <row r="1518" spans="2:10" hidden="1" x14ac:dyDescent="0.25">
      <c r="B1518" s="92"/>
      <c r="D1518" s="1" t="s">
        <v>611</v>
      </c>
      <c r="E1518" s="74"/>
    </row>
    <row r="1519" spans="2:10" hidden="1" x14ac:dyDescent="0.25">
      <c r="B1519" s="92"/>
      <c r="D1519" s="1" t="s">
        <v>684</v>
      </c>
      <c r="E1519" s="74">
        <v>109</v>
      </c>
      <c r="F1519" s="3" t="s">
        <v>690</v>
      </c>
      <c r="G1519" s="4">
        <v>59209</v>
      </c>
      <c r="H1519" s="4">
        <v>58209</v>
      </c>
      <c r="I1519" s="4">
        <v>60009</v>
      </c>
      <c r="J1519" s="33">
        <f t="shared" ref="J1519" si="216">SUM(H1519+1000)</f>
        <v>59209</v>
      </c>
    </row>
    <row r="1520" spans="2:10" hidden="1" x14ac:dyDescent="0.25">
      <c r="B1520" s="92"/>
      <c r="D1520" s="1" t="s">
        <v>619</v>
      </c>
      <c r="E1520" s="74"/>
    </row>
    <row r="1521" spans="2:10" hidden="1" x14ac:dyDescent="0.25">
      <c r="B1521" s="92"/>
      <c r="D1521" s="1" t="s">
        <v>684</v>
      </c>
      <c r="E1521" s="74">
        <v>109</v>
      </c>
      <c r="F1521" s="3" t="s">
        <v>691</v>
      </c>
      <c r="G1521" s="4">
        <v>50300</v>
      </c>
      <c r="H1521" s="4">
        <v>49300</v>
      </c>
      <c r="I1521" s="4">
        <v>51100</v>
      </c>
      <c r="J1521" s="33">
        <f t="shared" ref="J1521" si="217">SUM(H1521+1000)</f>
        <v>50300</v>
      </c>
    </row>
    <row r="1522" spans="2:10" hidden="1" x14ac:dyDescent="0.25">
      <c r="B1522" s="92"/>
      <c r="D1522" s="1" t="s">
        <v>680</v>
      </c>
      <c r="E1522" s="74"/>
    </row>
    <row r="1523" spans="2:10" hidden="1" x14ac:dyDescent="0.25">
      <c r="B1523" s="92"/>
      <c r="D1523" s="1" t="s">
        <v>610</v>
      </c>
      <c r="E1523" s="74"/>
    </row>
    <row r="1524" spans="2:10" hidden="1" x14ac:dyDescent="0.25">
      <c r="B1524" s="92"/>
      <c r="D1524" s="1" t="s">
        <v>611</v>
      </c>
      <c r="E1524" s="74"/>
    </row>
    <row r="1525" spans="2:10" hidden="1" x14ac:dyDescent="0.25">
      <c r="B1525" s="92"/>
      <c r="D1525" s="36" t="s">
        <v>684</v>
      </c>
      <c r="E1525" s="72">
        <v>109</v>
      </c>
      <c r="F1525" s="37" t="s">
        <v>692</v>
      </c>
      <c r="G1525" s="4">
        <v>48940</v>
      </c>
      <c r="H1525" s="38">
        <v>47940</v>
      </c>
      <c r="I1525" s="38">
        <v>2396</v>
      </c>
      <c r="J1525" s="33">
        <f t="shared" ref="J1525" si="218">SUM(H1525+1000)</f>
        <v>48940</v>
      </c>
    </row>
    <row r="1526" spans="2:10" hidden="1" x14ac:dyDescent="0.25">
      <c r="B1526" s="36"/>
      <c r="D1526" s="1" t="s">
        <v>680</v>
      </c>
      <c r="E1526" s="72"/>
      <c r="F1526" s="37"/>
      <c r="H1526" s="38"/>
      <c r="I1526" s="38"/>
    </row>
    <row r="1527" spans="2:10" hidden="1" x14ac:dyDescent="0.25">
      <c r="B1527" s="36"/>
      <c r="D1527" s="1" t="s">
        <v>619</v>
      </c>
      <c r="E1527" s="72"/>
      <c r="F1527" s="37"/>
      <c r="H1527" s="38"/>
      <c r="I1527" s="38"/>
    </row>
    <row r="1528" spans="2:10" hidden="1" x14ac:dyDescent="0.25">
      <c r="B1528" s="36"/>
      <c r="D1528" s="1" t="s">
        <v>611</v>
      </c>
      <c r="E1528" s="72"/>
      <c r="F1528" s="37"/>
      <c r="H1528" s="38"/>
      <c r="I1528" s="38"/>
    </row>
    <row r="1529" spans="2:10" hidden="1" x14ac:dyDescent="0.25">
      <c r="B1529" s="36"/>
      <c r="D1529" s="1" t="s">
        <v>684</v>
      </c>
      <c r="E1529" s="74">
        <v>109</v>
      </c>
      <c r="F1529" s="3" t="s">
        <v>693</v>
      </c>
      <c r="G1529" s="4">
        <v>55130</v>
      </c>
      <c r="H1529" s="4">
        <v>54130</v>
      </c>
      <c r="I1529" s="4">
        <v>55930</v>
      </c>
      <c r="J1529" s="33">
        <f t="shared" ref="J1529" si="219">SUM(H1529+1000)</f>
        <v>55130</v>
      </c>
    </row>
    <row r="1530" spans="2:10" hidden="1" x14ac:dyDescent="0.25">
      <c r="B1530" s="92"/>
      <c r="D1530" s="1" t="s">
        <v>680</v>
      </c>
      <c r="E1530" s="74"/>
    </row>
    <row r="1531" spans="2:10" hidden="1" x14ac:dyDescent="0.25">
      <c r="B1531" s="92"/>
      <c r="D1531" s="1" t="s">
        <v>619</v>
      </c>
      <c r="E1531" s="74"/>
    </row>
    <row r="1532" spans="2:10" hidden="1" x14ac:dyDescent="0.25">
      <c r="B1532" s="92"/>
      <c r="D1532" s="1" t="s">
        <v>611</v>
      </c>
      <c r="E1532" s="74"/>
    </row>
    <row r="1533" spans="2:10" hidden="1" x14ac:dyDescent="0.25">
      <c r="B1533" s="92"/>
      <c r="D1533" s="1" t="s">
        <v>684</v>
      </c>
      <c r="E1533" s="74">
        <v>109</v>
      </c>
      <c r="F1533" s="3" t="s">
        <v>694</v>
      </c>
      <c r="G1533" s="4">
        <v>47736</v>
      </c>
      <c r="H1533" s="4">
        <v>46736</v>
      </c>
      <c r="I1533" s="4">
        <v>49991</v>
      </c>
      <c r="J1533" s="33">
        <f t="shared" ref="J1533" si="220">SUM(H1533+1000)</f>
        <v>47736</v>
      </c>
    </row>
    <row r="1534" spans="2:10" hidden="1" x14ac:dyDescent="0.25">
      <c r="B1534" s="92"/>
      <c r="D1534" s="1" t="s">
        <v>696</v>
      </c>
      <c r="E1534" s="74"/>
    </row>
    <row r="1535" spans="2:10" hidden="1" x14ac:dyDescent="0.25">
      <c r="B1535" s="92"/>
      <c r="D1535" s="1" t="s">
        <v>610</v>
      </c>
      <c r="E1535" s="74"/>
    </row>
    <row r="1536" spans="2:10" hidden="1" x14ac:dyDescent="0.25">
      <c r="B1536" s="92"/>
      <c r="D1536" s="1" t="s">
        <v>611</v>
      </c>
      <c r="E1536" s="74"/>
    </row>
    <row r="1537" spans="2:10" hidden="1" x14ac:dyDescent="0.25">
      <c r="B1537" s="92"/>
      <c r="D1537" s="1" t="s">
        <v>684</v>
      </c>
      <c r="E1537" s="74">
        <v>109</v>
      </c>
      <c r="F1537" s="3" t="s">
        <v>697</v>
      </c>
      <c r="G1537" s="4">
        <v>55130</v>
      </c>
      <c r="H1537" s="4">
        <v>54130</v>
      </c>
      <c r="I1537" s="4">
        <v>55930</v>
      </c>
      <c r="J1537" s="33">
        <f t="shared" ref="J1537" si="221">SUM(H1537+1000)</f>
        <v>55130</v>
      </c>
    </row>
    <row r="1538" spans="2:10" hidden="1" x14ac:dyDescent="0.25">
      <c r="B1538" s="92"/>
      <c r="D1538" s="1" t="s">
        <v>619</v>
      </c>
      <c r="E1538" s="74"/>
    </row>
    <row r="1539" spans="2:10" hidden="1" x14ac:dyDescent="0.25">
      <c r="B1539" s="92"/>
      <c r="D1539" s="36" t="s">
        <v>684</v>
      </c>
      <c r="E1539" s="72">
        <v>109</v>
      </c>
      <c r="F1539" s="37" t="s">
        <v>698</v>
      </c>
      <c r="G1539" s="4">
        <v>48878</v>
      </c>
      <c r="H1539" s="38">
        <v>47878</v>
      </c>
      <c r="I1539" s="38">
        <v>2458</v>
      </c>
      <c r="J1539" s="33">
        <f t="shared" ref="J1539" si="222">SUM(H1539+1000)</f>
        <v>48878</v>
      </c>
    </row>
    <row r="1540" spans="2:10" hidden="1" x14ac:dyDescent="0.25">
      <c r="B1540" s="36"/>
      <c r="D1540" s="1" t="s">
        <v>680</v>
      </c>
      <c r="E1540" s="72"/>
      <c r="F1540" s="37"/>
      <c r="H1540" s="38"/>
      <c r="I1540" s="38"/>
    </row>
    <row r="1541" spans="2:10" hidden="1" x14ac:dyDescent="0.25">
      <c r="B1541" s="36"/>
      <c r="D1541" s="1" t="s">
        <v>610</v>
      </c>
      <c r="E1541" s="72"/>
      <c r="F1541" s="37"/>
      <c r="H1541" s="38"/>
      <c r="I1541" s="38"/>
    </row>
    <row r="1542" spans="2:10" hidden="1" x14ac:dyDescent="0.25">
      <c r="B1542" s="36"/>
      <c r="D1542" s="1" t="s">
        <v>611</v>
      </c>
      <c r="E1542" s="72"/>
      <c r="F1542" s="37"/>
      <c r="H1542" s="38"/>
      <c r="I1542" s="38"/>
    </row>
    <row r="1543" spans="2:10" hidden="1" x14ac:dyDescent="0.25">
      <c r="B1543" s="36"/>
      <c r="D1543" s="1" t="s">
        <v>684</v>
      </c>
      <c r="E1543" s="74">
        <v>109</v>
      </c>
      <c r="F1543" s="3" t="s">
        <v>699</v>
      </c>
      <c r="G1543" s="4">
        <v>46641</v>
      </c>
      <c r="H1543" s="4">
        <v>45641</v>
      </c>
      <c r="I1543" s="4">
        <v>47441</v>
      </c>
      <c r="J1543" s="33">
        <f t="shared" ref="J1543:J1545" si="223">SUM(H1543+1000)</f>
        <v>46641</v>
      </c>
    </row>
    <row r="1544" spans="2:10" hidden="1" x14ac:dyDescent="0.25">
      <c r="B1544" s="36"/>
      <c r="D1544" s="1" t="s">
        <v>611</v>
      </c>
      <c r="E1544" s="74"/>
      <c r="J1544" s="33"/>
    </row>
    <row r="1545" spans="2:10" hidden="1" x14ac:dyDescent="0.25">
      <c r="B1545" s="92"/>
      <c r="D1545" s="1" t="s">
        <v>684</v>
      </c>
      <c r="E1545" s="74">
        <v>109</v>
      </c>
      <c r="F1545" s="3" t="s">
        <v>700</v>
      </c>
      <c r="G1545" s="4">
        <v>48100</v>
      </c>
      <c r="H1545" s="4">
        <v>47100</v>
      </c>
      <c r="I1545" s="4">
        <v>48900</v>
      </c>
      <c r="J1545" s="33">
        <f t="shared" si="223"/>
        <v>48100</v>
      </c>
    </row>
    <row r="1546" spans="2:10" hidden="1" x14ac:dyDescent="0.25">
      <c r="B1546" s="92"/>
      <c r="D1546" s="1" t="s">
        <v>680</v>
      </c>
      <c r="E1546" s="74"/>
    </row>
    <row r="1547" spans="2:10" hidden="1" x14ac:dyDescent="0.25">
      <c r="B1547" s="92"/>
      <c r="D1547" s="1" t="s">
        <v>619</v>
      </c>
      <c r="E1547" s="74"/>
    </row>
    <row r="1548" spans="2:10" hidden="1" x14ac:dyDescent="0.25">
      <c r="B1548" s="92"/>
      <c r="D1548" s="1" t="s">
        <v>611</v>
      </c>
      <c r="E1548" s="74"/>
    </row>
    <row r="1549" spans="2:10" hidden="1" x14ac:dyDescent="0.25">
      <c r="B1549" s="92"/>
      <c r="D1549" s="1" t="s">
        <v>684</v>
      </c>
      <c r="E1549" s="74">
        <v>109</v>
      </c>
      <c r="F1549" s="3" t="s">
        <v>701</v>
      </c>
      <c r="G1549" s="4">
        <v>47089</v>
      </c>
      <c r="H1549" s="4">
        <v>46089</v>
      </c>
      <c r="I1549" s="4">
        <v>47889</v>
      </c>
      <c r="J1549" s="33">
        <f t="shared" ref="J1549" si="224">SUM(H1549+1000)</f>
        <v>47089</v>
      </c>
    </row>
    <row r="1550" spans="2:10" hidden="1" x14ac:dyDescent="0.25">
      <c r="B1550" s="92"/>
      <c r="D1550" s="1" t="s">
        <v>680</v>
      </c>
      <c r="E1550" s="74"/>
    </row>
    <row r="1551" spans="2:10" hidden="1" x14ac:dyDescent="0.25">
      <c r="B1551" s="92"/>
      <c r="D1551" s="1" t="s">
        <v>611</v>
      </c>
      <c r="E1551" s="74"/>
    </row>
    <row r="1552" spans="2:10" hidden="1" x14ac:dyDescent="0.25">
      <c r="B1552" s="92"/>
      <c r="D1552" s="1" t="s">
        <v>684</v>
      </c>
      <c r="E1552" s="74">
        <v>109</v>
      </c>
      <c r="F1552" s="3" t="s">
        <v>703</v>
      </c>
      <c r="G1552" s="4">
        <v>50458</v>
      </c>
      <c r="H1552" s="4">
        <v>49458</v>
      </c>
      <c r="I1552" s="4">
        <v>51258</v>
      </c>
      <c r="J1552" s="33">
        <f t="shared" ref="J1552" si="225">SUM(H1552+1000)</f>
        <v>50458</v>
      </c>
    </row>
    <row r="1553" spans="2:10" hidden="1" x14ac:dyDescent="0.25">
      <c r="B1553" s="92"/>
      <c r="D1553" s="1" t="s">
        <v>680</v>
      </c>
      <c r="E1553" s="74"/>
    </row>
    <row r="1554" spans="2:10" hidden="1" x14ac:dyDescent="0.25">
      <c r="B1554" s="92"/>
      <c r="D1554" s="1" t="s">
        <v>610</v>
      </c>
      <c r="E1554" s="74"/>
    </row>
    <row r="1555" spans="2:10" hidden="1" x14ac:dyDescent="0.25">
      <c r="B1555" s="92"/>
      <c r="D1555" s="1" t="s">
        <v>611</v>
      </c>
      <c r="E1555" s="74"/>
    </row>
    <row r="1556" spans="2:10" hidden="1" x14ac:dyDescent="0.25">
      <c r="B1556" s="92"/>
      <c r="D1556" s="52" t="s">
        <v>1018</v>
      </c>
      <c r="E1556" s="74">
        <v>109</v>
      </c>
      <c r="F1556" s="60" t="s">
        <v>705</v>
      </c>
      <c r="G1556" s="4">
        <v>43000</v>
      </c>
      <c r="H1556" s="4">
        <v>42000</v>
      </c>
      <c r="I1556" s="4">
        <v>44444</v>
      </c>
      <c r="J1556" s="33">
        <f t="shared" ref="J1556" si="226">SUM(H1556+1000)</f>
        <v>43000</v>
      </c>
    </row>
    <row r="1557" spans="2:10" hidden="1" x14ac:dyDescent="0.25">
      <c r="B1557" s="92"/>
      <c r="D1557" s="52" t="s">
        <v>706</v>
      </c>
      <c r="E1557" s="74"/>
      <c r="F1557" s="60"/>
    </row>
    <row r="1558" spans="2:10" hidden="1" x14ac:dyDescent="0.25">
      <c r="B1558" s="92"/>
      <c r="D1558" s="52" t="s">
        <v>619</v>
      </c>
      <c r="E1558" s="74"/>
      <c r="F1558" s="60"/>
    </row>
    <row r="1559" spans="2:10" hidden="1" x14ac:dyDescent="0.25">
      <c r="B1559" s="92"/>
      <c r="D1559" s="52" t="s">
        <v>611</v>
      </c>
      <c r="E1559" s="74"/>
      <c r="F1559" s="60"/>
    </row>
    <row r="1560" spans="2:10" hidden="1" x14ac:dyDescent="0.25">
      <c r="B1560" s="40"/>
      <c r="D1560" s="40" t="s">
        <v>708</v>
      </c>
      <c r="E1560" s="78">
        <v>109</v>
      </c>
      <c r="F1560" s="41" t="s">
        <v>709</v>
      </c>
      <c r="G1560" s="4">
        <v>56000</v>
      </c>
      <c r="H1560" s="42">
        <v>55000</v>
      </c>
      <c r="I1560" s="42">
        <v>55001</v>
      </c>
      <c r="J1560" s="33">
        <f t="shared" ref="J1560:J1561" si="227">SUM(H1560+1000)</f>
        <v>56000</v>
      </c>
    </row>
    <row r="1561" spans="2:10" hidden="1" x14ac:dyDescent="0.25">
      <c r="B1561" s="40"/>
      <c r="C1561" s="40"/>
      <c r="D1561" s="1" t="s">
        <v>1019</v>
      </c>
      <c r="E1561" s="83">
        <v>109</v>
      </c>
      <c r="F1561" s="3" t="s">
        <v>715</v>
      </c>
      <c r="G1561" s="4">
        <v>58032</v>
      </c>
      <c r="H1561" s="4">
        <v>57032</v>
      </c>
      <c r="I1561" s="4">
        <v>58832</v>
      </c>
      <c r="J1561" s="33">
        <f t="shared" si="227"/>
        <v>58032</v>
      </c>
    </row>
    <row r="1562" spans="2:10" hidden="1" x14ac:dyDescent="0.25">
      <c r="B1562" s="40"/>
      <c r="D1562" s="52" t="s">
        <v>706</v>
      </c>
      <c r="E1562" s="83"/>
      <c r="J1562" s="33"/>
    </row>
    <row r="1563" spans="2:10" hidden="1" x14ac:dyDescent="0.25">
      <c r="B1563" s="92"/>
      <c r="D1563" s="1" t="s">
        <v>611</v>
      </c>
      <c r="E1563" s="83"/>
    </row>
    <row r="1564" spans="2:10" hidden="1" x14ac:dyDescent="0.25">
      <c r="B1564" s="92"/>
      <c r="D1564" s="1" t="s">
        <v>718</v>
      </c>
      <c r="E1564" s="83">
        <v>110</v>
      </c>
      <c r="F1564" s="3" t="s">
        <v>1020</v>
      </c>
      <c r="G1564" s="4">
        <v>55800</v>
      </c>
      <c r="H1564" s="4">
        <v>54800</v>
      </c>
      <c r="I1564" s="4">
        <v>56600</v>
      </c>
      <c r="J1564" s="33">
        <f t="shared" ref="J1564" si="228">SUM(H1564+1000)</f>
        <v>55800</v>
      </c>
    </row>
    <row r="1565" spans="2:10" hidden="1" x14ac:dyDescent="0.25">
      <c r="B1565" s="92"/>
      <c r="D1565" s="1" t="s">
        <v>103</v>
      </c>
      <c r="E1565" s="83"/>
    </row>
    <row r="1566" spans="2:10" hidden="1" x14ac:dyDescent="0.25">
      <c r="B1566" s="92"/>
      <c r="D1566" s="1" t="s">
        <v>610</v>
      </c>
      <c r="E1566" s="83"/>
    </row>
    <row r="1567" spans="2:10" hidden="1" x14ac:dyDescent="0.25">
      <c r="B1567" s="92"/>
      <c r="D1567" s="1" t="s">
        <v>611</v>
      </c>
      <c r="E1567" s="83"/>
    </row>
    <row r="1568" spans="2:10" hidden="1" x14ac:dyDescent="0.25">
      <c r="B1568" s="92"/>
      <c r="D1568" s="36" t="s">
        <v>718</v>
      </c>
      <c r="E1568" s="37">
        <v>110</v>
      </c>
      <c r="F1568" s="37" t="s">
        <v>719</v>
      </c>
      <c r="G1568" s="4">
        <v>53300</v>
      </c>
      <c r="H1568" s="38">
        <v>52300</v>
      </c>
      <c r="I1568" s="38">
        <v>3600</v>
      </c>
      <c r="J1568" s="33">
        <f t="shared" ref="J1568" si="229">SUM(H1568+1000)</f>
        <v>53300</v>
      </c>
    </row>
    <row r="1569" spans="2:10" hidden="1" x14ac:dyDescent="0.25">
      <c r="B1569" s="36"/>
      <c r="D1569" s="1" t="s">
        <v>103</v>
      </c>
      <c r="E1569" s="37"/>
      <c r="F1569" s="37"/>
      <c r="H1569" s="38"/>
      <c r="I1569" s="38"/>
    </row>
    <row r="1570" spans="2:10" hidden="1" x14ac:dyDescent="0.25">
      <c r="B1570" s="36"/>
      <c r="D1570" s="1" t="s">
        <v>619</v>
      </c>
      <c r="E1570" s="37"/>
      <c r="F1570" s="37"/>
      <c r="H1570" s="38"/>
      <c r="I1570" s="38"/>
    </row>
    <row r="1571" spans="2:10" hidden="1" x14ac:dyDescent="0.25">
      <c r="B1571" s="36"/>
      <c r="D1571" s="36" t="s">
        <v>647</v>
      </c>
      <c r="E1571" s="37"/>
      <c r="F1571" s="37"/>
      <c r="H1571" s="38"/>
      <c r="I1571" s="38"/>
    </row>
    <row r="1572" spans="2:10" hidden="1" x14ac:dyDescent="0.25">
      <c r="B1572" s="36"/>
      <c r="D1572" s="36" t="s">
        <v>611</v>
      </c>
      <c r="E1572" s="37"/>
      <c r="F1572" s="37"/>
      <c r="H1572" s="38"/>
      <c r="I1572" s="38"/>
    </row>
    <row r="1573" spans="2:10" hidden="1" x14ac:dyDescent="0.25">
      <c r="B1573" s="36"/>
      <c r="D1573" s="36" t="s">
        <v>718</v>
      </c>
      <c r="E1573" s="37">
        <v>110</v>
      </c>
      <c r="F1573" s="37" t="s">
        <v>721</v>
      </c>
      <c r="G1573" s="4">
        <v>53300</v>
      </c>
      <c r="H1573" s="38">
        <v>52300</v>
      </c>
      <c r="I1573" s="38">
        <v>3600</v>
      </c>
      <c r="J1573" s="33">
        <f t="shared" ref="J1573" si="230">SUM(H1573+1000)</f>
        <v>53300</v>
      </c>
    </row>
    <row r="1574" spans="2:10" hidden="1" x14ac:dyDescent="0.25">
      <c r="B1574" s="36"/>
      <c r="D1574" s="1" t="s">
        <v>103</v>
      </c>
      <c r="E1574" s="37"/>
      <c r="F1574" s="37"/>
      <c r="H1574" s="38"/>
      <c r="I1574" s="38"/>
    </row>
    <row r="1575" spans="2:10" hidden="1" x14ac:dyDescent="0.25">
      <c r="B1575" s="36"/>
      <c r="D1575" s="1" t="s">
        <v>619</v>
      </c>
      <c r="E1575" s="37"/>
      <c r="F1575" s="37"/>
      <c r="H1575" s="38"/>
      <c r="I1575" s="38"/>
    </row>
    <row r="1576" spans="2:10" hidden="1" x14ac:dyDescent="0.25">
      <c r="B1576" s="36"/>
      <c r="D1576" s="1" t="s">
        <v>611</v>
      </c>
      <c r="E1576" s="37"/>
      <c r="F1576" s="37"/>
      <c r="H1576" s="38"/>
      <c r="I1576" s="38"/>
    </row>
    <row r="1577" spans="2:10" hidden="1" x14ac:dyDescent="0.25">
      <c r="B1577" s="36"/>
      <c r="D1577" s="1" t="s">
        <v>718</v>
      </c>
      <c r="E1577" s="83">
        <v>110</v>
      </c>
      <c r="F1577" s="3" t="s">
        <v>722</v>
      </c>
      <c r="G1577" s="4">
        <v>52866</v>
      </c>
      <c r="H1577" s="4">
        <v>51866</v>
      </c>
      <c r="I1577" s="4">
        <v>63232</v>
      </c>
      <c r="J1577" s="33">
        <f t="shared" ref="J1577" si="231">SUM(H1577+1000)</f>
        <v>52866</v>
      </c>
    </row>
    <row r="1578" spans="2:10" hidden="1" x14ac:dyDescent="0.25">
      <c r="B1578" s="92"/>
      <c r="D1578" s="1" t="s">
        <v>103</v>
      </c>
      <c r="E1578" s="83"/>
    </row>
    <row r="1579" spans="2:10" hidden="1" x14ac:dyDescent="0.25">
      <c r="B1579" s="92"/>
      <c r="D1579" s="1" t="s">
        <v>610</v>
      </c>
      <c r="E1579" s="83"/>
    </row>
    <row r="1580" spans="2:10" hidden="1" x14ac:dyDescent="0.25">
      <c r="B1580" s="92"/>
      <c r="D1580" s="1" t="s">
        <v>611</v>
      </c>
      <c r="E1580" s="83"/>
    </row>
    <row r="1581" spans="2:10" hidden="1" x14ac:dyDescent="0.25">
      <c r="B1581" s="92"/>
      <c r="D1581" s="1" t="s">
        <v>724</v>
      </c>
      <c r="E1581" s="83">
        <v>110</v>
      </c>
      <c r="F1581" s="3" t="s">
        <v>725</v>
      </c>
      <c r="G1581" s="4">
        <v>52866</v>
      </c>
      <c r="H1581" s="4">
        <v>51866</v>
      </c>
      <c r="I1581" s="4">
        <v>58732</v>
      </c>
      <c r="J1581" s="33">
        <f t="shared" ref="J1581" si="232">SUM(H1581+1000)</f>
        <v>52866</v>
      </c>
    </row>
    <row r="1582" spans="2:10" hidden="1" x14ac:dyDescent="0.25">
      <c r="B1582" s="92"/>
      <c r="D1582" s="1" t="s">
        <v>142</v>
      </c>
      <c r="E1582" s="83"/>
    </row>
    <row r="1583" spans="2:10" hidden="1" x14ac:dyDescent="0.25">
      <c r="B1583" s="92"/>
      <c r="D1583" s="1" t="s">
        <v>610</v>
      </c>
      <c r="E1583" s="83"/>
    </row>
    <row r="1584" spans="2:10" hidden="1" x14ac:dyDescent="0.25">
      <c r="B1584" s="92"/>
      <c r="D1584" s="1" t="s">
        <v>611</v>
      </c>
      <c r="E1584" s="83"/>
    </row>
    <row r="1585" spans="2:10" hidden="1" x14ac:dyDescent="0.25">
      <c r="B1585" s="92"/>
      <c r="D1585" s="36" t="s">
        <v>718</v>
      </c>
      <c r="E1585" s="37">
        <v>110</v>
      </c>
      <c r="F1585" s="37" t="s">
        <v>726</v>
      </c>
      <c r="G1585" s="4">
        <v>53300</v>
      </c>
      <c r="H1585" s="38">
        <v>52300</v>
      </c>
      <c r="I1585" s="38">
        <v>3600</v>
      </c>
      <c r="J1585" s="33">
        <f t="shared" ref="J1585" si="233">SUM(H1585+1000)</f>
        <v>53300</v>
      </c>
    </row>
    <row r="1586" spans="2:10" hidden="1" x14ac:dyDescent="0.25">
      <c r="B1586" s="36"/>
      <c r="D1586" s="1" t="s">
        <v>103</v>
      </c>
      <c r="E1586" s="37"/>
      <c r="F1586" s="37"/>
      <c r="H1586" s="38"/>
      <c r="I1586" s="38"/>
    </row>
    <row r="1587" spans="2:10" hidden="1" x14ac:dyDescent="0.25">
      <c r="B1587" s="36"/>
      <c r="D1587" s="1" t="s">
        <v>639</v>
      </c>
      <c r="E1587" s="37"/>
      <c r="F1587" s="37"/>
      <c r="H1587" s="38"/>
      <c r="I1587" s="38"/>
    </row>
    <row r="1588" spans="2:10" hidden="1" x14ac:dyDescent="0.25">
      <c r="B1588" s="36"/>
      <c r="D1588" s="1" t="s">
        <v>611</v>
      </c>
      <c r="E1588" s="37"/>
      <c r="F1588" s="37"/>
      <c r="H1588" s="38"/>
      <c r="I1588" s="38"/>
    </row>
    <row r="1589" spans="2:10" hidden="1" x14ac:dyDescent="0.25">
      <c r="B1589" s="36"/>
      <c r="D1589" s="1" t="s">
        <v>718</v>
      </c>
      <c r="E1589" s="83">
        <v>110</v>
      </c>
      <c r="F1589" s="3" t="s">
        <v>727</v>
      </c>
      <c r="G1589" s="4">
        <v>57800</v>
      </c>
      <c r="H1589" s="4">
        <v>56800</v>
      </c>
      <c r="I1589" s="4">
        <v>58600</v>
      </c>
      <c r="J1589" s="33">
        <f t="shared" ref="J1589" si="234">SUM(H1589+1000)</f>
        <v>57800</v>
      </c>
    </row>
    <row r="1590" spans="2:10" hidden="1" x14ac:dyDescent="0.25">
      <c r="B1590" s="92"/>
      <c r="D1590" s="1" t="s">
        <v>103</v>
      </c>
      <c r="E1590" s="83"/>
    </row>
    <row r="1591" spans="2:10" hidden="1" x14ac:dyDescent="0.25">
      <c r="B1591" s="92"/>
      <c r="D1591" s="1" t="s">
        <v>610</v>
      </c>
    </row>
    <row r="1592" spans="2:10" hidden="1" x14ac:dyDescent="0.25">
      <c r="B1592" s="92"/>
      <c r="D1592" s="1" t="s">
        <v>611</v>
      </c>
    </row>
    <row r="1593" spans="2:10" hidden="1" x14ac:dyDescent="0.25">
      <c r="B1593" s="92"/>
      <c r="D1593" s="1" t="s">
        <v>729</v>
      </c>
      <c r="E1593" s="83">
        <v>112</v>
      </c>
      <c r="F1593" s="3" t="s">
        <v>730</v>
      </c>
      <c r="G1593" s="4">
        <v>62986</v>
      </c>
      <c r="H1593" s="4">
        <v>61986</v>
      </c>
      <c r="I1593" s="4">
        <v>63786</v>
      </c>
      <c r="J1593" s="33">
        <f t="shared" ref="J1593" si="235">SUM(H1593+1000)</f>
        <v>62986</v>
      </c>
    </row>
    <row r="1594" spans="2:10" hidden="1" x14ac:dyDescent="0.25">
      <c r="B1594" s="92"/>
      <c r="D1594" s="1" t="s">
        <v>103</v>
      </c>
      <c r="E1594" s="83"/>
    </row>
    <row r="1595" spans="2:10" hidden="1" x14ac:dyDescent="0.25">
      <c r="B1595" s="92"/>
      <c r="D1595" s="1" t="s">
        <v>610</v>
      </c>
      <c r="E1595" s="83"/>
    </row>
    <row r="1596" spans="2:10" hidden="1" x14ac:dyDescent="0.25">
      <c r="B1596" s="92"/>
      <c r="D1596" s="1" t="s">
        <v>611</v>
      </c>
      <c r="E1596" s="83"/>
    </row>
    <row r="1597" spans="2:10" hidden="1" x14ac:dyDescent="0.25">
      <c r="B1597" s="92"/>
      <c r="D1597" s="1" t="s">
        <v>729</v>
      </c>
      <c r="E1597" s="83">
        <v>112</v>
      </c>
      <c r="F1597" s="3" t="s">
        <v>1021</v>
      </c>
      <c r="G1597" s="4">
        <v>61137</v>
      </c>
      <c r="H1597" s="4">
        <v>60137</v>
      </c>
      <c r="I1597" s="4">
        <v>65770</v>
      </c>
      <c r="J1597" s="33">
        <f t="shared" ref="J1597" si="236">SUM(H1597+1000)</f>
        <v>61137</v>
      </c>
    </row>
    <row r="1598" spans="2:10" hidden="1" x14ac:dyDescent="0.25">
      <c r="B1598" s="92"/>
      <c r="D1598" s="1" t="s">
        <v>103</v>
      </c>
      <c r="E1598" s="83"/>
    </row>
    <row r="1599" spans="2:10" hidden="1" x14ac:dyDescent="0.25">
      <c r="B1599" s="92"/>
      <c r="D1599" s="1" t="s">
        <v>610</v>
      </c>
      <c r="E1599" s="83"/>
    </row>
    <row r="1600" spans="2:10" hidden="1" x14ac:dyDescent="0.25">
      <c r="B1600" s="92"/>
      <c r="D1600" s="1" t="s">
        <v>611</v>
      </c>
      <c r="E1600" s="83"/>
    </row>
    <row r="1601" spans="2:10" hidden="1" x14ac:dyDescent="0.25">
      <c r="B1601" s="92"/>
      <c r="D1601" s="1" t="s">
        <v>729</v>
      </c>
      <c r="E1601" s="83">
        <v>112</v>
      </c>
      <c r="F1601" s="3" t="s">
        <v>731</v>
      </c>
      <c r="G1601" s="4">
        <v>62986</v>
      </c>
      <c r="H1601" s="4">
        <v>61986</v>
      </c>
      <c r="I1601" s="4">
        <v>63786</v>
      </c>
      <c r="J1601" s="33">
        <f t="shared" ref="J1601" si="237">SUM(H1601+1000)</f>
        <v>62986</v>
      </c>
    </row>
    <row r="1602" spans="2:10" hidden="1" x14ac:dyDescent="0.25">
      <c r="B1602" s="92"/>
      <c r="D1602" s="1" t="s">
        <v>103</v>
      </c>
      <c r="E1602" s="83"/>
    </row>
    <row r="1603" spans="2:10" hidden="1" x14ac:dyDescent="0.25">
      <c r="B1603" s="92"/>
      <c r="D1603" s="1" t="s">
        <v>610</v>
      </c>
    </row>
    <row r="1604" spans="2:10" hidden="1" x14ac:dyDescent="0.25">
      <c r="B1604" s="92"/>
      <c r="D1604" s="1" t="s">
        <v>611</v>
      </c>
    </row>
    <row r="1605" spans="2:10" hidden="1" x14ac:dyDescent="0.25">
      <c r="B1605" s="92"/>
      <c r="D1605" s="1" t="s">
        <v>732</v>
      </c>
      <c r="E1605" s="83">
        <v>113</v>
      </c>
      <c r="F1605" s="3" t="s">
        <v>733</v>
      </c>
      <c r="G1605" s="4">
        <v>70154</v>
      </c>
      <c r="H1605" s="4">
        <v>69154</v>
      </c>
      <c r="I1605" s="4">
        <v>70954</v>
      </c>
      <c r="J1605" s="33">
        <f t="shared" ref="J1605" si="238">SUM(H1605+1000)</f>
        <v>70154</v>
      </c>
    </row>
    <row r="1606" spans="2:10" hidden="1" x14ac:dyDescent="0.25">
      <c r="B1606" s="92"/>
      <c r="D1606" s="1" t="s">
        <v>103</v>
      </c>
      <c r="E1606" s="83"/>
    </row>
    <row r="1607" spans="2:10" hidden="1" x14ac:dyDescent="0.25">
      <c r="B1607" s="92"/>
      <c r="D1607" s="1" t="s">
        <v>619</v>
      </c>
      <c r="E1607" s="83"/>
    </row>
    <row r="1608" spans="2:10" hidden="1" x14ac:dyDescent="0.25">
      <c r="B1608" s="92"/>
      <c r="D1608" s="1" t="s">
        <v>611</v>
      </c>
      <c r="E1608" s="83"/>
    </row>
    <row r="1609" spans="2:10" hidden="1" x14ac:dyDescent="0.25">
      <c r="B1609" s="92"/>
      <c r="D1609" s="1" t="s">
        <v>732</v>
      </c>
      <c r="E1609" s="83">
        <v>113</v>
      </c>
      <c r="F1609" s="3" t="s">
        <v>734</v>
      </c>
      <c r="G1609" s="4">
        <v>70154</v>
      </c>
      <c r="H1609" s="4">
        <v>69154</v>
      </c>
      <c r="I1609" s="4">
        <v>70954</v>
      </c>
      <c r="J1609" s="33">
        <f t="shared" ref="J1609" si="239">SUM(H1609+1000)</f>
        <v>70154</v>
      </c>
    </row>
    <row r="1610" spans="2:10" hidden="1" x14ac:dyDescent="0.25">
      <c r="B1610" s="92"/>
      <c r="D1610" s="1" t="s">
        <v>103</v>
      </c>
      <c r="E1610" s="83"/>
    </row>
    <row r="1611" spans="2:10" hidden="1" x14ac:dyDescent="0.25">
      <c r="B1611" s="92"/>
      <c r="D1611" s="1" t="s">
        <v>610</v>
      </c>
    </row>
    <row r="1612" spans="2:10" hidden="1" x14ac:dyDescent="0.25">
      <c r="B1612" s="92"/>
      <c r="D1612" s="1" t="s">
        <v>611</v>
      </c>
    </row>
    <row r="1613" spans="2:10" hidden="1" x14ac:dyDescent="0.25">
      <c r="B1613" s="92"/>
      <c r="D1613" s="1" t="s">
        <v>735</v>
      </c>
      <c r="E1613" s="83">
        <v>114</v>
      </c>
      <c r="F1613" s="3" t="s">
        <v>736</v>
      </c>
      <c r="G1613" s="4">
        <v>79880</v>
      </c>
      <c r="H1613" s="4">
        <v>78880</v>
      </c>
      <c r="I1613" s="4">
        <v>80680</v>
      </c>
      <c r="J1613" s="33">
        <f t="shared" ref="J1613" si="240">SUM(H1613+1000)</f>
        <v>79880</v>
      </c>
    </row>
    <row r="1614" spans="2:10" hidden="1" x14ac:dyDescent="0.25">
      <c r="B1614" s="92"/>
      <c r="D1614" s="1" t="s">
        <v>103</v>
      </c>
      <c r="E1614" s="83"/>
    </row>
    <row r="1615" spans="2:10" hidden="1" x14ac:dyDescent="0.25">
      <c r="B1615" s="92"/>
      <c r="D1615" s="1" t="s">
        <v>610</v>
      </c>
    </row>
    <row r="1616" spans="2:10" hidden="1" x14ac:dyDescent="0.25">
      <c r="B1616" s="92"/>
      <c r="D1616" s="1" t="s">
        <v>611</v>
      </c>
    </row>
    <row r="1617" spans="2:16" hidden="1" x14ac:dyDescent="0.25">
      <c r="B1617" s="92"/>
      <c r="D1617" s="1" t="s">
        <v>738</v>
      </c>
      <c r="F1617" s="3" t="s">
        <v>739</v>
      </c>
      <c r="G1617" s="4">
        <v>87429</v>
      </c>
      <c r="H1617" s="4">
        <v>86429</v>
      </c>
      <c r="I1617" s="4">
        <v>1800</v>
      </c>
      <c r="J1617" s="33">
        <f t="shared" ref="J1617" si="241">SUM(H1617+1000)</f>
        <v>87429</v>
      </c>
    </row>
    <row r="1618" spans="2:16" hidden="1" x14ac:dyDescent="0.25">
      <c r="B1618" s="92"/>
      <c r="D1618" s="1" t="s">
        <v>100</v>
      </c>
    </row>
    <row r="1619" spans="2:16" hidden="1" x14ac:dyDescent="0.25">
      <c r="B1619" s="92"/>
      <c r="D1619" s="1" t="s">
        <v>103</v>
      </c>
    </row>
    <row r="1620" spans="2:16" hidden="1" x14ac:dyDescent="0.25">
      <c r="B1620" s="92"/>
      <c r="D1620" s="1" t="s">
        <v>610</v>
      </c>
      <c r="E1620" s="130"/>
      <c r="F1620" s="130"/>
    </row>
    <row r="1621" spans="2:16" hidden="1" x14ac:dyDescent="0.25">
      <c r="B1621" s="131"/>
      <c r="C1621" s="65"/>
    </row>
    <row r="1622" spans="2:16" hidden="1" x14ac:dyDescent="0.25">
      <c r="B1622" s="92"/>
      <c r="D1622" s="32" t="s">
        <v>78</v>
      </c>
      <c r="G1622" s="43">
        <f>SUM(G1344:G1617)</f>
        <v>4925359</v>
      </c>
      <c r="H1622" s="43">
        <v>4816359</v>
      </c>
      <c r="I1622" s="43">
        <v>4721366</v>
      </c>
      <c r="J1622" s="33">
        <f>SUM(J1344:J1617)</f>
        <v>4841028</v>
      </c>
    </row>
    <row r="1623" spans="2:16" hidden="1" x14ac:dyDescent="0.25">
      <c r="D1623" s="3"/>
      <c r="E1623" s="4"/>
      <c r="F1623" s="4"/>
      <c r="H1623" s="43"/>
      <c r="I1623" s="43"/>
      <c r="K1623" s="114"/>
      <c r="L1623" s="72"/>
      <c r="M1623" s="115"/>
      <c r="N1623" s="38"/>
      <c r="O1623" s="40"/>
      <c r="P1623" s="48"/>
    </row>
    <row r="1624" spans="2:16" hidden="1" x14ac:dyDescent="0.25">
      <c r="C1624" s="89"/>
      <c r="D1624" s="75"/>
      <c r="E1624" s="76"/>
      <c r="F1624" s="77"/>
      <c r="H1624" s="116"/>
      <c r="I1624" s="116"/>
      <c r="K1624" s="114"/>
      <c r="L1624" s="72"/>
      <c r="M1624" s="115"/>
      <c r="N1624" s="38"/>
      <c r="O1624" s="40"/>
      <c r="P1624" s="48"/>
    </row>
    <row r="1625" spans="2:16" hidden="1" x14ac:dyDescent="0.25">
      <c r="C1625" s="32" t="s">
        <v>740</v>
      </c>
      <c r="K1625" s="114"/>
      <c r="L1625" s="72"/>
      <c r="M1625" s="115"/>
      <c r="N1625" s="38"/>
      <c r="O1625" s="40"/>
      <c r="P1625" s="48"/>
    </row>
    <row r="1626" spans="2:16" hidden="1" x14ac:dyDescent="0.25">
      <c r="B1626" s="61"/>
      <c r="C1626" s="52" t="s">
        <v>741</v>
      </c>
      <c r="D1626" s="36" t="s">
        <v>567</v>
      </c>
      <c r="E1626" s="72">
        <v>102</v>
      </c>
      <c r="F1626" s="37" t="s">
        <v>742</v>
      </c>
      <c r="G1626" s="4">
        <v>33375</v>
      </c>
      <c r="H1626" s="38">
        <v>32375</v>
      </c>
      <c r="I1626" s="38">
        <v>1976</v>
      </c>
      <c r="J1626" s="33">
        <f t="shared" ref="J1626:J1639" si="242">SUM(H1626+1000)</f>
        <v>33375</v>
      </c>
      <c r="K1626" s="47"/>
      <c r="L1626" s="78"/>
      <c r="M1626" s="48"/>
      <c r="N1626" s="42"/>
      <c r="O1626" s="40"/>
      <c r="P1626" s="48"/>
    </row>
    <row r="1627" spans="2:16" hidden="1" x14ac:dyDescent="0.25">
      <c r="B1627" s="36"/>
      <c r="C1627" s="52" t="s">
        <v>741</v>
      </c>
      <c r="D1627" s="1" t="s">
        <v>564</v>
      </c>
      <c r="E1627" s="88">
        <v>101</v>
      </c>
      <c r="F1627" s="3" t="s">
        <v>743</v>
      </c>
      <c r="G1627" s="4">
        <v>28769</v>
      </c>
      <c r="H1627" s="4">
        <v>27769</v>
      </c>
      <c r="I1627" s="4">
        <v>1800</v>
      </c>
      <c r="J1627" s="33">
        <f t="shared" si="242"/>
        <v>28769</v>
      </c>
      <c r="K1627" s="47"/>
      <c r="L1627" s="78"/>
      <c r="M1627" s="48"/>
      <c r="N1627" s="42"/>
      <c r="O1627" s="40"/>
      <c r="P1627" s="48"/>
    </row>
    <row r="1628" spans="2:16" hidden="1" x14ac:dyDescent="0.25">
      <c r="B1628" s="36"/>
      <c r="C1628" s="36"/>
      <c r="D1628" s="1" t="s">
        <v>611</v>
      </c>
      <c r="E1628" s="88"/>
      <c r="J1628" s="33"/>
      <c r="K1628" s="47"/>
      <c r="L1628" s="78"/>
      <c r="M1628" s="48"/>
      <c r="N1628" s="42"/>
      <c r="O1628" s="40"/>
      <c r="P1628" s="48"/>
    </row>
    <row r="1629" spans="2:16" hidden="1" x14ac:dyDescent="0.25">
      <c r="C1629" s="52" t="s">
        <v>741</v>
      </c>
      <c r="D1629" s="1" t="s">
        <v>571</v>
      </c>
      <c r="E1629" s="89">
        <v>103</v>
      </c>
      <c r="F1629" s="3" t="s">
        <v>744</v>
      </c>
      <c r="G1629" s="4">
        <v>34300</v>
      </c>
      <c r="H1629" s="42">
        <v>33300</v>
      </c>
      <c r="I1629" s="42">
        <v>34466</v>
      </c>
      <c r="J1629" s="33">
        <f t="shared" si="242"/>
        <v>34300</v>
      </c>
      <c r="K1629" s="47"/>
      <c r="L1629" s="78"/>
      <c r="M1629" s="48"/>
      <c r="N1629" s="42"/>
      <c r="O1629" s="40"/>
      <c r="P1629" s="48"/>
    </row>
    <row r="1630" spans="2:16" hidden="1" x14ac:dyDescent="0.25">
      <c r="C1630" s="52" t="s">
        <v>741</v>
      </c>
      <c r="D1630" s="1" t="s">
        <v>567</v>
      </c>
      <c r="E1630" s="90">
        <v>102</v>
      </c>
      <c r="F1630" s="3" t="s">
        <v>746</v>
      </c>
      <c r="G1630" s="4">
        <v>31751</v>
      </c>
      <c r="H1630" s="4">
        <v>30751</v>
      </c>
      <c r="I1630" s="4">
        <v>34002</v>
      </c>
      <c r="J1630" s="33">
        <f t="shared" si="242"/>
        <v>31751</v>
      </c>
      <c r="K1630" s="47"/>
      <c r="L1630" s="40"/>
      <c r="M1630" s="40"/>
      <c r="N1630" s="41"/>
      <c r="O1630" s="40"/>
      <c r="P1630" s="48"/>
    </row>
    <row r="1631" spans="2:16" hidden="1" x14ac:dyDescent="0.25">
      <c r="C1631" s="36"/>
      <c r="D1631" s="1" t="s">
        <v>611</v>
      </c>
      <c r="E1631" s="90"/>
      <c r="J1631" s="33"/>
      <c r="K1631" s="47"/>
      <c r="L1631" s="40"/>
      <c r="M1631" s="40"/>
      <c r="N1631" s="41"/>
      <c r="O1631" s="40"/>
      <c r="P1631" s="48"/>
    </row>
    <row r="1632" spans="2:16" hidden="1" x14ac:dyDescent="0.25">
      <c r="C1632" s="52" t="s">
        <v>741</v>
      </c>
      <c r="D1632" s="1" t="s">
        <v>571</v>
      </c>
      <c r="E1632" s="90">
        <v>103</v>
      </c>
      <c r="F1632" s="3" t="s">
        <v>747</v>
      </c>
      <c r="G1632" s="4">
        <v>33444</v>
      </c>
      <c r="H1632" s="4">
        <v>32444</v>
      </c>
      <c r="I1632" s="4">
        <v>34888</v>
      </c>
      <c r="J1632" s="33">
        <f t="shared" si="242"/>
        <v>33444</v>
      </c>
    </row>
    <row r="1633" spans="3:10" hidden="1" x14ac:dyDescent="0.25">
      <c r="C1633" s="36"/>
      <c r="D1633" s="1" t="s">
        <v>611</v>
      </c>
      <c r="E1633" s="90"/>
      <c r="J1633" s="33"/>
    </row>
    <row r="1634" spans="3:10" hidden="1" x14ac:dyDescent="0.25">
      <c r="C1634" s="52" t="s">
        <v>741</v>
      </c>
      <c r="D1634" s="1" t="s">
        <v>567</v>
      </c>
      <c r="E1634" s="90">
        <v>102</v>
      </c>
      <c r="F1634" s="3" t="s">
        <v>748</v>
      </c>
      <c r="G1634" s="4">
        <v>31751</v>
      </c>
      <c r="H1634" s="4">
        <v>30751</v>
      </c>
      <c r="I1634" s="4">
        <v>34792</v>
      </c>
      <c r="J1634" s="33">
        <f t="shared" si="242"/>
        <v>31751</v>
      </c>
    </row>
    <row r="1635" spans="3:10" hidden="1" x14ac:dyDescent="0.25">
      <c r="C1635" s="52" t="s">
        <v>741</v>
      </c>
      <c r="D1635" s="1" t="s">
        <v>567</v>
      </c>
      <c r="E1635" s="90">
        <v>102</v>
      </c>
      <c r="F1635" s="3" t="s">
        <v>749</v>
      </c>
      <c r="G1635" s="4">
        <v>31751</v>
      </c>
      <c r="H1635" s="4">
        <v>30751</v>
      </c>
      <c r="I1635" s="4">
        <v>35481</v>
      </c>
      <c r="J1635" s="33">
        <f t="shared" si="242"/>
        <v>31751</v>
      </c>
    </row>
    <row r="1636" spans="3:10" hidden="1" x14ac:dyDescent="0.25">
      <c r="C1636" s="36"/>
      <c r="D1636" s="1" t="s">
        <v>611</v>
      </c>
      <c r="E1636" s="90"/>
      <c r="J1636" s="33"/>
    </row>
    <row r="1637" spans="3:10" hidden="1" x14ac:dyDescent="0.25">
      <c r="C1637" s="52" t="s">
        <v>741</v>
      </c>
      <c r="D1637" s="1" t="s">
        <v>567</v>
      </c>
      <c r="E1637" s="90">
        <v>102</v>
      </c>
      <c r="F1637" s="3" t="s">
        <v>750</v>
      </c>
      <c r="G1637" s="4">
        <v>29510</v>
      </c>
      <c r="H1637" s="4">
        <v>28510</v>
      </c>
      <c r="I1637" s="4">
        <v>30310</v>
      </c>
      <c r="J1637" s="33">
        <f t="shared" si="242"/>
        <v>29510</v>
      </c>
    </row>
    <row r="1638" spans="3:10" hidden="1" x14ac:dyDescent="0.25">
      <c r="C1638" s="36"/>
      <c r="D1638" s="1" t="s">
        <v>611</v>
      </c>
      <c r="E1638" s="90"/>
      <c r="J1638" s="33"/>
    </row>
    <row r="1639" spans="3:10" hidden="1" x14ac:dyDescent="0.25">
      <c r="C1639" s="52" t="s">
        <v>741</v>
      </c>
      <c r="D1639" s="1" t="s">
        <v>571</v>
      </c>
      <c r="E1639" s="90">
        <v>103</v>
      </c>
      <c r="F1639" s="3" t="s">
        <v>751</v>
      </c>
      <c r="G1639" s="4">
        <v>36413</v>
      </c>
      <c r="H1639" s="4">
        <v>35413</v>
      </c>
      <c r="I1639" s="4">
        <v>37213</v>
      </c>
      <c r="J1639" s="33">
        <f t="shared" si="242"/>
        <v>36413</v>
      </c>
    </row>
    <row r="1640" spans="3:10" hidden="1" x14ac:dyDescent="0.25">
      <c r="C1640" s="36"/>
      <c r="D1640" s="1" t="s">
        <v>142</v>
      </c>
      <c r="E1640" s="90"/>
    </row>
    <row r="1641" spans="3:10" hidden="1" x14ac:dyDescent="0.25">
      <c r="C1641" s="36"/>
      <c r="D1641" s="1" t="s">
        <v>611</v>
      </c>
      <c r="E1641" s="90"/>
    </row>
    <row r="1642" spans="3:10" hidden="1" x14ac:dyDescent="0.25">
      <c r="C1642" s="52" t="s">
        <v>741</v>
      </c>
      <c r="D1642" s="1" t="s">
        <v>567</v>
      </c>
      <c r="E1642" s="90">
        <v>102</v>
      </c>
      <c r="F1642" s="3" t="s">
        <v>753</v>
      </c>
      <c r="G1642" s="4">
        <v>31751</v>
      </c>
      <c r="H1642" s="4">
        <v>30751</v>
      </c>
      <c r="I1642" s="4">
        <v>35481</v>
      </c>
      <c r="J1642" s="33">
        <f t="shared" ref="J1642:J1652" si="243">SUM(H1642+1000)</f>
        <v>31751</v>
      </c>
    </row>
    <row r="1643" spans="3:10" hidden="1" x14ac:dyDescent="0.25">
      <c r="C1643" s="36"/>
      <c r="D1643" s="1" t="s">
        <v>611</v>
      </c>
      <c r="E1643" s="90"/>
      <c r="J1643" s="33"/>
    </row>
    <row r="1644" spans="3:10" hidden="1" x14ac:dyDescent="0.25">
      <c r="C1644" s="52" t="s">
        <v>741</v>
      </c>
      <c r="D1644" s="1" t="s">
        <v>567</v>
      </c>
      <c r="E1644" s="90">
        <v>102</v>
      </c>
      <c r="F1644" s="3" t="s">
        <v>754</v>
      </c>
      <c r="G1644" s="4">
        <v>28821</v>
      </c>
      <c r="H1644" s="4">
        <v>27821</v>
      </c>
      <c r="I1644" s="4">
        <v>29621</v>
      </c>
      <c r="J1644" s="33">
        <f t="shared" si="243"/>
        <v>28821</v>
      </c>
    </row>
    <row r="1645" spans="3:10" hidden="1" x14ac:dyDescent="0.25">
      <c r="C1645" s="36"/>
      <c r="D1645" s="1" t="s">
        <v>611</v>
      </c>
      <c r="E1645" s="90"/>
      <c r="J1645" s="33"/>
    </row>
    <row r="1646" spans="3:10" hidden="1" x14ac:dyDescent="0.25">
      <c r="C1646" s="52" t="s">
        <v>741</v>
      </c>
      <c r="D1646" s="1" t="s">
        <v>567</v>
      </c>
      <c r="E1646" s="90">
        <v>102</v>
      </c>
      <c r="F1646" s="3" t="s">
        <v>755</v>
      </c>
      <c r="G1646" s="4">
        <v>30300</v>
      </c>
      <c r="H1646" s="4">
        <v>29300</v>
      </c>
      <c r="I1646" s="4">
        <v>31100</v>
      </c>
      <c r="J1646" s="33">
        <f t="shared" si="243"/>
        <v>30300</v>
      </c>
    </row>
    <row r="1647" spans="3:10" hidden="1" x14ac:dyDescent="0.25">
      <c r="C1647" s="36"/>
      <c r="D1647" s="1" t="s">
        <v>611</v>
      </c>
      <c r="E1647" s="90"/>
      <c r="J1647" s="33"/>
    </row>
    <row r="1648" spans="3:10" hidden="1" x14ac:dyDescent="0.25">
      <c r="C1648" s="52" t="s">
        <v>741</v>
      </c>
      <c r="D1648" s="1" t="s">
        <v>567</v>
      </c>
      <c r="E1648" s="90">
        <v>102</v>
      </c>
      <c r="F1648" s="3" t="s">
        <v>756</v>
      </c>
      <c r="G1648" s="4">
        <v>30300</v>
      </c>
      <c r="H1648" s="4">
        <v>29300</v>
      </c>
      <c r="I1648" s="4">
        <v>31100</v>
      </c>
      <c r="J1648" s="33">
        <f t="shared" si="243"/>
        <v>30300</v>
      </c>
    </row>
    <row r="1649" spans="3:10" hidden="1" x14ac:dyDescent="0.25">
      <c r="C1649" s="36"/>
      <c r="D1649" s="1" t="s">
        <v>611</v>
      </c>
      <c r="E1649" s="90"/>
      <c r="J1649" s="33"/>
    </row>
    <row r="1650" spans="3:10" hidden="1" x14ac:dyDescent="0.25">
      <c r="C1650" s="52" t="s">
        <v>741</v>
      </c>
      <c r="D1650" s="1" t="s">
        <v>567</v>
      </c>
      <c r="E1650" s="90">
        <v>102</v>
      </c>
      <c r="F1650" s="3" t="s">
        <v>757</v>
      </c>
      <c r="G1650" s="4">
        <v>26800</v>
      </c>
      <c r="H1650" s="4">
        <v>25800</v>
      </c>
      <c r="I1650" s="4">
        <v>27600</v>
      </c>
      <c r="J1650" s="33">
        <f t="shared" si="243"/>
        <v>26800</v>
      </c>
    </row>
    <row r="1651" spans="3:10" hidden="1" x14ac:dyDescent="0.25">
      <c r="C1651" s="36"/>
      <c r="D1651" s="1" t="s">
        <v>611</v>
      </c>
      <c r="E1651" s="90"/>
      <c r="J1651" s="33"/>
    </row>
    <row r="1652" spans="3:10" hidden="1" x14ac:dyDescent="0.25">
      <c r="C1652" s="52" t="s">
        <v>741</v>
      </c>
      <c r="D1652" s="1" t="s">
        <v>567</v>
      </c>
      <c r="E1652" s="90">
        <v>102</v>
      </c>
      <c r="F1652" s="3" t="s">
        <v>758</v>
      </c>
      <c r="G1652" s="4">
        <v>26800</v>
      </c>
      <c r="H1652" s="4">
        <v>25800</v>
      </c>
      <c r="I1652" s="4">
        <v>27600</v>
      </c>
      <c r="J1652" s="33">
        <f t="shared" si="243"/>
        <v>26800</v>
      </c>
    </row>
    <row r="1653" spans="3:10" hidden="1" x14ac:dyDescent="0.25">
      <c r="C1653" s="36"/>
      <c r="D1653" s="1" t="s">
        <v>611</v>
      </c>
      <c r="E1653" s="79"/>
    </row>
    <row r="1654" spans="3:10" hidden="1" x14ac:dyDescent="0.25">
      <c r="C1654" s="52" t="s">
        <v>741</v>
      </c>
      <c r="D1654" s="1" t="s">
        <v>58</v>
      </c>
      <c r="E1654" s="91">
        <v>106</v>
      </c>
      <c r="F1654" s="3" t="s">
        <v>761</v>
      </c>
      <c r="G1654" s="4">
        <v>41129</v>
      </c>
      <c r="H1654" s="4">
        <v>40129</v>
      </c>
      <c r="I1654" s="4">
        <v>41929</v>
      </c>
      <c r="J1654" s="33">
        <f t="shared" ref="J1654:J1660" si="244">SUM(H1654+1000)</f>
        <v>41129</v>
      </c>
    </row>
    <row r="1655" spans="3:10" hidden="1" x14ac:dyDescent="0.25">
      <c r="C1655" s="36"/>
      <c r="D1655" s="1" t="s">
        <v>611</v>
      </c>
      <c r="E1655" s="91"/>
      <c r="J1655" s="33"/>
    </row>
    <row r="1656" spans="3:10" hidden="1" x14ac:dyDescent="0.25">
      <c r="C1656" s="52" t="s">
        <v>741</v>
      </c>
      <c r="D1656" s="1" t="s">
        <v>762</v>
      </c>
      <c r="E1656" s="91">
        <v>104</v>
      </c>
      <c r="F1656" s="3" t="s">
        <v>763</v>
      </c>
      <c r="G1656" s="4">
        <v>31045</v>
      </c>
      <c r="H1656" s="4">
        <v>30045</v>
      </c>
      <c r="I1656" s="4">
        <v>31845</v>
      </c>
      <c r="J1656" s="33">
        <f t="shared" si="244"/>
        <v>31045</v>
      </c>
    </row>
    <row r="1657" spans="3:10" hidden="1" x14ac:dyDescent="0.25">
      <c r="C1657" s="36"/>
      <c r="D1657" s="1" t="s">
        <v>611</v>
      </c>
      <c r="E1657" s="91"/>
      <c r="J1657" s="33"/>
    </row>
    <row r="1658" spans="3:10" hidden="1" x14ac:dyDescent="0.25">
      <c r="C1658" s="52" t="s">
        <v>741</v>
      </c>
      <c r="D1658" s="1" t="s">
        <v>762</v>
      </c>
      <c r="E1658" s="91">
        <v>104</v>
      </c>
      <c r="F1658" s="3" t="s">
        <v>764</v>
      </c>
      <c r="G1658" s="4">
        <v>31045</v>
      </c>
      <c r="H1658" s="4">
        <v>30045</v>
      </c>
      <c r="I1658" s="4">
        <v>31845</v>
      </c>
      <c r="J1658" s="33">
        <f t="shared" si="244"/>
        <v>31045</v>
      </c>
    </row>
    <row r="1659" spans="3:10" hidden="1" x14ac:dyDescent="0.25">
      <c r="C1659" s="36"/>
      <c r="D1659" s="1" t="s">
        <v>611</v>
      </c>
      <c r="E1659" s="91"/>
      <c r="J1659" s="33"/>
    </row>
    <row r="1660" spans="3:10" hidden="1" x14ac:dyDescent="0.25">
      <c r="C1660" s="52" t="s">
        <v>741</v>
      </c>
      <c r="D1660" s="1" t="s">
        <v>762</v>
      </c>
      <c r="E1660" s="91">
        <v>104</v>
      </c>
      <c r="F1660" s="3" t="s">
        <v>765</v>
      </c>
      <c r="G1660" s="4">
        <v>31045</v>
      </c>
      <c r="H1660" s="4">
        <v>30045</v>
      </c>
      <c r="I1660" s="4">
        <v>31845</v>
      </c>
      <c r="J1660" s="33">
        <f t="shared" si="244"/>
        <v>31045</v>
      </c>
    </row>
    <row r="1661" spans="3:10" hidden="1" x14ac:dyDescent="0.25">
      <c r="C1661" s="36"/>
      <c r="D1661" s="1" t="s">
        <v>766</v>
      </c>
      <c r="E1661" s="91"/>
    </row>
    <row r="1662" spans="3:10" hidden="1" x14ac:dyDescent="0.25">
      <c r="C1662" s="36"/>
      <c r="D1662" s="1" t="s">
        <v>611</v>
      </c>
      <c r="E1662" s="91"/>
    </row>
    <row r="1663" spans="3:10" hidden="1" x14ac:dyDescent="0.25">
      <c r="C1663" s="52" t="s">
        <v>741</v>
      </c>
      <c r="D1663" s="1" t="s">
        <v>22</v>
      </c>
      <c r="E1663" s="91">
        <v>103</v>
      </c>
      <c r="F1663" s="3" t="s">
        <v>767</v>
      </c>
      <c r="G1663" s="4">
        <v>38551</v>
      </c>
      <c r="H1663" s="4">
        <v>37551</v>
      </c>
      <c r="I1663" s="4">
        <v>39351</v>
      </c>
      <c r="J1663" s="33">
        <f t="shared" ref="J1663" si="245">SUM(H1663+1000)</f>
        <v>38551</v>
      </c>
    </row>
    <row r="1664" spans="3:10" hidden="1" x14ac:dyDescent="0.25">
      <c r="C1664" s="36"/>
      <c r="D1664" s="1" t="s">
        <v>611</v>
      </c>
      <c r="E1664" s="91"/>
    </row>
    <row r="1665" spans="2:10" hidden="1" x14ac:dyDescent="0.25">
      <c r="C1665" s="52" t="s">
        <v>741</v>
      </c>
      <c r="D1665" s="1" t="s">
        <v>577</v>
      </c>
      <c r="E1665" s="91">
        <v>106</v>
      </c>
      <c r="F1665" s="3" t="s">
        <v>768</v>
      </c>
      <c r="G1665" s="4">
        <v>40067</v>
      </c>
      <c r="H1665" s="4">
        <v>39067</v>
      </c>
      <c r="I1665" s="4">
        <v>43134</v>
      </c>
      <c r="J1665" s="33">
        <f t="shared" ref="J1665" si="246">SUM(H1665+1000)</f>
        <v>40067</v>
      </c>
    </row>
    <row r="1666" spans="2:10" hidden="1" x14ac:dyDescent="0.25">
      <c r="C1666" s="52"/>
      <c r="D1666" s="1" t="s">
        <v>142</v>
      </c>
      <c r="E1666" s="91"/>
    </row>
    <row r="1667" spans="2:10" hidden="1" x14ac:dyDescent="0.25">
      <c r="C1667" s="52" t="s">
        <v>741</v>
      </c>
      <c r="D1667" s="1" t="s">
        <v>732</v>
      </c>
      <c r="E1667" s="79">
        <v>113</v>
      </c>
      <c r="F1667" s="3" t="s">
        <v>773</v>
      </c>
      <c r="G1667" s="4">
        <v>67800</v>
      </c>
      <c r="H1667" s="4">
        <v>66800</v>
      </c>
      <c r="I1667" s="4">
        <v>66801</v>
      </c>
      <c r="J1667" s="33">
        <f t="shared" ref="J1667" si="247">SUM(H1667+1000)</f>
        <v>67800</v>
      </c>
    </row>
    <row r="1668" spans="2:10" hidden="1" x14ac:dyDescent="0.25">
      <c r="B1668" s="36"/>
      <c r="C1668" s="36"/>
      <c r="D1668" s="36" t="s">
        <v>103</v>
      </c>
      <c r="E1668" s="37"/>
      <c r="F1668" s="37"/>
      <c r="H1668" s="38"/>
      <c r="I1668" s="38"/>
    </row>
    <row r="1669" spans="2:10" hidden="1" x14ac:dyDescent="0.25">
      <c r="B1669" s="36"/>
      <c r="C1669" s="36"/>
      <c r="D1669" s="36" t="s">
        <v>610</v>
      </c>
      <c r="E1669" s="37"/>
      <c r="F1669" s="37"/>
      <c r="H1669" s="38"/>
      <c r="I1669" s="38"/>
    </row>
    <row r="1670" spans="2:10" hidden="1" x14ac:dyDescent="0.25">
      <c r="B1670" s="36"/>
      <c r="C1670" s="36"/>
      <c r="D1670" s="1" t="s">
        <v>611</v>
      </c>
      <c r="E1670" s="37"/>
      <c r="F1670" s="37"/>
      <c r="H1670" s="38"/>
      <c r="I1670" s="38"/>
    </row>
    <row r="1671" spans="2:10" hidden="1" x14ac:dyDescent="0.25">
      <c r="B1671" s="36"/>
      <c r="C1671" s="36"/>
      <c r="D1671" s="36"/>
      <c r="E1671" s="37"/>
      <c r="F1671" s="37"/>
      <c r="H1671" s="38"/>
      <c r="I1671" s="38"/>
    </row>
    <row r="1672" spans="2:10" hidden="1" x14ac:dyDescent="0.25">
      <c r="B1672" s="36"/>
      <c r="C1672" s="36"/>
      <c r="D1672" s="36" t="s">
        <v>1022</v>
      </c>
      <c r="E1672" s="37"/>
      <c r="F1672" s="37" t="s">
        <v>1023</v>
      </c>
      <c r="H1672" s="38"/>
      <c r="I1672" s="38"/>
    </row>
    <row r="1673" spans="2:10" hidden="1" x14ac:dyDescent="0.25">
      <c r="B1673" s="36"/>
      <c r="C1673" s="36"/>
    </row>
    <row r="1674" spans="2:10" hidden="1" x14ac:dyDescent="0.25">
      <c r="D1674" s="32" t="s">
        <v>78</v>
      </c>
      <c r="G1674" s="43">
        <f>SUM(G1626:G1667)</f>
        <v>746518</v>
      </c>
      <c r="H1674" s="43">
        <v>724518</v>
      </c>
      <c r="I1674" s="43">
        <v>714180</v>
      </c>
    </row>
    <row r="1675" spans="2:10" hidden="1" x14ac:dyDescent="0.25">
      <c r="D1675" s="32"/>
      <c r="H1675" s="43"/>
      <c r="I1675" s="43"/>
    </row>
    <row r="1676" spans="2:10" hidden="1" x14ac:dyDescent="0.25">
      <c r="C1676" s="1" t="s">
        <v>775</v>
      </c>
      <c r="D1676" s="32"/>
      <c r="I1676" s="43"/>
    </row>
    <row r="1677" spans="2:10" hidden="1" x14ac:dyDescent="0.25">
      <c r="C1677" s="1" t="s">
        <v>776</v>
      </c>
      <c r="D1677" s="1" t="s">
        <v>22</v>
      </c>
      <c r="E1677" s="3">
        <v>103</v>
      </c>
      <c r="F1677" s="3" t="s">
        <v>777</v>
      </c>
      <c r="G1677" s="4">
        <v>38823</v>
      </c>
      <c r="H1677" s="4">
        <v>37823</v>
      </c>
      <c r="I1677" s="43">
        <v>37824</v>
      </c>
      <c r="J1677" s="33">
        <f t="shared" ref="J1677" si="248">SUM(H1677+1000)</f>
        <v>38823</v>
      </c>
    </row>
    <row r="1678" spans="2:10" hidden="1" x14ac:dyDescent="0.25">
      <c r="D1678" s="32"/>
      <c r="H1678" s="43"/>
      <c r="I1678" s="43"/>
    </row>
    <row r="1679" spans="2:10" hidden="1" x14ac:dyDescent="0.25">
      <c r="D1679" s="32" t="s">
        <v>78</v>
      </c>
      <c r="G1679" s="43">
        <f>SUM(G1677)</f>
        <v>38823</v>
      </c>
      <c r="H1679" s="43">
        <v>37823</v>
      </c>
      <c r="I1679" s="43">
        <v>37824</v>
      </c>
    </row>
    <row r="1680" spans="2:10" hidden="1" x14ac:dyDescent="0.25">
      <c r="D1680" s="32"/>
      <c r="H1680" s="43"/>
      <c r="I1680" s="43"/>
    </row>
    <row r="1681" spans="3:10" hidden="1" x14ac:dyDescent="0.25">
      <c r="C1681" s="32" t="s">
        <v>1024</v>
      </c>
      <c r="D1681" s="32"/>
      <c r="H1681" s="43"/>
      <c r="I1681" s="43"/>
    </row>
    <row r="1682" spans="3:10" hidden="1" x14ac:dyDescent="0.25">
      <c r="C1682" s="1" t="s">
        <v>1025</v>
      </c>
      <c r="D1682" s="36" t="s">
        <v>677</v>
      </c>
      <c r="E1682" s="72">
        <v>109</v>
      </c>
      <c r="F1682" s="37" t="s">
        <v>683</v>
      </c>
      <c r="G1682" s="4">
        <v>47763</v>
      </c>
      <c r="H1682" s="38">
        <v>46763</v>
      </c>
      <c r="I1682" s="38">
        <v>46764</v>
      </c>
      <c r="J1682" s="33">
        <f t="shared" ref="J1682" si="249">SUM(H1682+1000)</f>
        <v>47763</v>
      </c>
    </row>
    <row r="1683" spans="3:10" hidden="1" x14ac:dyDescent="0.25">
      <c r="D1683" s="36" t="s">
        <v>680</v>
      </c>
      <c r="E1683" s="72"/>
      <c r="F1683" s="37"/>
      <c r="H1683" s="38"/>
      <c r="I1683" s="38"/>
    </row>
    <row r="1684" spans="3:10" hidden="1" x14ac:dyDescent="0.25">
      <c r="D1684" s="36" t="s">
        <v>619</v>
      </c>
      <c r="E1684" s="72"/>
      <c r="F1684" s="37"/>
      <c r="H1684" s="38"/>
      <c r="I1684" s="38"/>
    </row>
    <row r="1685" spans="3:10" hidden="1" x14ac:dyDescent="0.25">
      <c r="D1685" s="36" t="s">
        <v>611</v>
      </c>
      <c r="E1685" s="72"/>
      <c r="F1685" s="37"/>
      <c r="H1685" s="38"/>
      <c r="I1685" s="38"/>
    </row>
    <row r="1686" spans="3:10" hidden="1" x14ac:dyDescent="0.25">
      <c r="C1686" s="1" t="s">
        <v>1025</v>
      </c>
      <c r="D1686" s="36" t="s">
        <v>626</v>
      </c>
      <c r="E1686" s="72">
        <v>108</v>
      </c>
      <c r="F1686" s="37" t="s">
        <v>649</v>
      </c>
      <c r="G1686" s="4">
        <v>47763</v>
      </c>
      <c r="H1686" s="38">
        <v>46763</v>
      </c>
      <c r="I1686" s="38">
        <v>46764</v>
      </c>
      <c r="J1686" s="33">
        <f t="shared" ref="J1686" si="250">SUM(H1686+1000)</f>
        <v>47763</v>
      </c>
    </row>
    <row r="1687" spans="3:10" hidden="1" x14ac:dyDescent="0.25">
      <c r="D1687" s="36" t="s">
        <v>680</v>
      </c>
      <c r="E1687" s="72"/>
      <c r="F1687" s="37"/>
      <c r="H1687" s="38"/>
      <c r="I1687" s="38"/>
    </row>
    <row r="1688" spans="3:10" hidden="1" x14ac:dyDescent="0.25">
      <c r="D1688" s="36" t="s">
        <v>639</v>
      </c>
      <c r="E1688" s="72"/>
      <c r="F1688" s="37"/>
      <c r="H1688" s="38"/>
      <c r="I1688" s="38"/>
    </row>
    <row r="1689" spans="3:10" hidden="1" x14ac:dyDescent="0.25">
      <c r="D1689" s="36" t="s">
        <v>611</v>
      </c>
      <c r="E1689" s="72"/>
      <c r="F1689" s="37"/>
      <c r="H1689" s="38"/>
      <c r="I1689" s="38"/>
    </row>
    <row r="1690" spans="3:10" hidden="1" x14ac:dyDescent="0.25">
      <c r="D1690" s="36" t="s">
        <v>626</v>
      </c>
      <c r="E1690" s="72">
        <v>108</v>
      </c>
      <c r="F1690" s="37" t="s">
        <v>650</v>
      </c>
      <c r="G1690" s="4">
        <v>47763</v>
      </c>
      <c r="H1690" s="38">
        <v>46763</v>
      </c>
      <c r="I1690" s="38">
        <v>46764</v>
      </c>
      <c r="J1690" s="33">
        <f t="shared" ref="J1690" si="251">SUM(H1690+1000)</f>
        <v>47763</v>
      </c>
    </row>
    <row r="1691" spans="3:10" hidden="1" x14ac:dyDescent="0.25">
      <c r="D1691" s="36" t="s">
        <v>680</v>
      </c>
      <c r="E1691" s="72"/>
      <c r="F1691" s="37"/>
      <c r="H1691" s="38"/>
      <c r="I1691" s="38"/>
    </row>
    <row r="1692" spans="3:10" hidden="1" x14ac:dyDescent="0.25">
      <c r="D1692" s="36" t="s">
        <v>611</v>
      </c>
      <c r="E1692" s="72"/>
      <c r="F1692" s="37"/>
      <c r="H1692" s="38"/>
      <c r="I1692" s="38"/>
    </row>
    <row r="1693" spans="3:10" hidden="1" x14ac:dyDescent="0.25">
      <c r="D1693" s="36" t="s">
        <v>626</v>
      </c>
      <c r="E1693" s="72">
        <v>108</v>
      </c>
      <c r="F1693" s="37" t="s">
        <v>1026</v>
      </c>
      <c r="G1693" s="4">
        <v>47763</v>
      </c>
      <c r="H1693" s="38">
        <v>46763</v>
      </c>
      <c r="I1693" s="38">
        <v>46764</v>
      </c>
      <c r="J1693" s="33">
        <f t="shared" ref="J1693" si="252">SUM(H1693+1000)</f>
        <v>47763</v>
      </c>
    </row>
    <row r="1694" spans="3:10" hidden="1" x14ac:dyDescent="0.25">
      <c r="D1694" s="36" t="s">
        <v>680</v>
      </c>
      <c r="E1694" s="74"/>
    </row>
    <row r="1695" spans="3:10" hidden="1" x14ac:dyDescent="0.25">
      <c r="D1695" s="36" t="s">
        <v>639</v>
      </c>
      <c r="E1695" s="74"/>
    </row>
    <row r="1696" spans="3:10" hidden="1" x14ac:dyDescent="0.25">
      <c r="D1696" s="36" t="s">
        <v>611</v>
      </c>
      <c r="E1696" s="74"/>
    </row>
    <row r="1697" spans="3:10" hidden="1" x14ac:dyDescent="0.25">
      <c r="D1697" s="36"/>
      <c r="E1697" s="74"/>
    </row>
    <row r="1698" spans="3:10" hidden="1" x14ac:dyDescent="0.25">
      <c r="D1698" s="32" t="s">
        <v>78</v>
      </c>
      <c r="G1698" s="43">
        <f>SUM(G1682:G1693)</f>
        <v>191052</v>
      </c>
      <c r="H1698" s="43">
        <v>187052</v>
      </c>
      <c r="I1698" s="43">
        <v>187056</v>
      </c>
    </row>
    <row r="1699" spans="3:10" hidden="1" x14ac:dyDescent="0.25">
      <c r="D1699" s="36"/>
      <c r="E1699" s="72"/>
      <c r="F1699" s="37"/>
      <c r="H1699" s="38"/>
      <c r="I1699" s="38"/>
    </row>
    <row r="1700" spans="3:10" hidden="1" x14ac:dyDescent="0.25">
      <c r="D1700" s="32"/>
      <c r="H1700" s="43"/>
      <c r="I1700" s="43"/>
    </row>
    <row r="1701" spans="3:10" hidden="1" x14ac:dyDescent="0.25">
      <c r="D1701" s="32"/>
      <c r="H1701" s="43"/>
      <c r="I1701" s="43"/>
    </row>
    <row r="1702" spans="3:10" hidden="1" x14ac:dyDescent="0.25">
      <c r="C1702" s="40"/>
      <c r="D1702" s="96" t="s">
        <v>778</v>
      </c>
      <c r="E1702" s="72">
        <v>108</v>
      </c>
      <c r="F1702" s="37" t="s">
        <v>780</v>
      </c>
      <c r="G1702" s="4">
        <v>46076</v>
      </c>
      <c r="H1702" s="38">
        <v>45076</v>
      </c>
      <c r="I1702" s="38">
        <v>2948</v>
      </c>
      <c r="J1702" s="33">
        <f t="shared" ref="J1702" si="253">SUM(H1702+1000)</f>
        <v>46076</v>
      </c>
    </row>
    <row r="1703" spans="3:10" hidden="1" x14ac:dyDescent="0.25">
      <c r="C1703" s="40" t="s">
        <v>1027</v>
      </c>
      <c r="D1703" s="36" t="s">
        <v>680</v>
      </c>
      <c r="E1703" s="72"/>
      <c r="F1703" s="37"/>
      <c r="H1703" s="38"/>
      <c r="I1703" s="38"/>
    </row>
    <row r="1704" spans="3:10" hidden="1" x14ac:dyDescent="0.25">
      <c r="C1704" s="40"/>
      <c r="D1704" s="36" t="s">
        <v>610</v>
      </c>
      <c r="E1704" s="72"/>
      <c r="F1704" s="37"/>
      <c r="H1704" s="38"/>
      <c r="I1704" s="38"/>
    </row>
    <row r="1705" spans="3:10" hidden="1" x14ac:dyDescent="0.25">
      <c r="C1705" s="40"/>
      <c r="D1705" s="36" t="s">
        <v>611</v>
      </c>
      <c r="E1705" s="72"/>
      <c r="F1705" s="37"/>
      <c r="H1705" s="38"/>
      <c r="I1705" s="38"/>
    </row>
    <row r="1706" spans="3:10" hidden="1" x14ac:dyDescent="0.25">
      <c r="C1706" s="40"/>
      <c r="D1706" s="96" t="s">
        <v>778</v>
      </c>
      <c r="E1706" s="72">
        <v>108</v>
      </c>
      <c r="F1706" s="37" t="s">
        <v>784</v>
      </c>
      <c r="G1706" s="4">
        <v>43228</v>
      </c>
      <c r="H1706" s="38">
        <v>42228</v>
      </c>
      <c r="I1706" s="38">
        <v>42229</v>
      </c>
      <c r="J1706" s="33">
        <f t="shared" ref="J1706" si="254">SUM(H1706+1000)</f>
        <v>43228</v>
      </c>
    </row>
    <row r="1707" spans="3:10" hidden="1" x14ac:dyDescent="0.25">
      <c r="C1707" s="40" t="s">
        <v>1027</v>
      </c>
      <c r="D1707" s="36" t="s">
        <v>680</v>
      </c>
      <c r="E1707" s="72"/>
      <c r="F1707" s="37"/>
      <c r="H1707" s="38"/>
      <c r="I1707" s="38"/>
    </row>
    <row r="1708" spans="3:10" hidden="1" x14ac:dyDescent="0.25">
      <c r="C1708" s="40"/>
      <c r="D1708" s="36" t="s">
        <v>639</v>
      </c>
      <c r="E1708" s="72"/>
      <c r="F1708" s="37"/>
      <c r="H1708" s="38"/>
      <c r="I1708" s="38"/>
    </row>
    <row r="1709" spans="3:10" hidden="1" x14ac:dyDescent="0.25">
      <c r="C1709" s="40"/>
      <c r="D1709" s="36" t="s">
        <v>611</v>
      </c>
      <c r="E1709" s="72"/>
      <c r="F1709" s="37"/>
      <c r="H1709" s="38"/>
      <c r="I1709" s="38"/>
    </row>
    <row r="1710" spans="3:10" hidden="1" x14ac:dyDescent="0.25">
      <c r="C1710" s="40"/>
      <c r="D1710" s="36"/>
      <c r="E1710" s="72"/>
      <c r="F1710" s="37"/>
      <c r="H1710" s="38"/>
      <c r="I1710" s="38"/>
    </row>
    <row r="1711" spans="3:10" hidden="1" x14ac:dyDescent="0.25">
      <c r="C1711" s="40"/>
      <c r="D1711" s="45" t="s">
        <v>78</v>
      </c>
      <c r="E1711" s="78"/>
      <c r="F1711" s="41"/>
      <c r="G1711" s="43">
        <f>SUM(G1702:G1707)</f>
        <v>89304</v>
      </c>
      <c r="H1711" s="68">
        <v>87304</v>
      </c>
      <c r="I1711" s="68">
        <v>45177</v>
      </c>
    </row>
    <row r="1712" spans="3:10" hidden="1" x14ac:dyDescent="0.25">
      <c r="D1712" s="45"/>
      <c r="E1712" s="78"/>
      <c r="F1712" s="41"/>
      <c r="G1712" s="43"/>
      <c r="H1712" s="68"/>
      <c r="I1712" s="68"/>
    </row>
    <row r="1713" spans="3:10" hidden="1" x14ac:dyDescent="0.25">
      <c r="D1713" s="61"/>
      <c r="E1713" s="110"/>
      <c r="F1713" s="110"/>
      <c r="H1713" s="68"/>
      <c r="I1713" s="68"/>
    </row>
    <row r="1714" spans="3:10" hidden="1" x14ac:dyDescent="0.25">
      <c r="C1714" s="45" t="s">
        <v>785</v>
      </c>
      <c r="E1714" s="74"/>
      <c r="H1714" s="68"/>
      <c r="I1714" s="68"/>
    </row>
    <row r="1715" spans="3:10" hidden="1" x14ac:dyDescent="0.25">
      <c r="D1715" s="1" t="s">
        <v>22</v>
      </c>
      <c r="E1715" s="89">
        <v>103</v>
      </c>
      <c r="F1715" s="3" t="s">
        <v>787</v>
      </c>
      <c r="G1715" s="4">
        <v>41230</v>
      </c>
      <c r="H1715" s="68"/>
      <c r="I1715" s="68"/>
    </row>
    <row r="1716" spans="3:10" hidden="1" x14ac:dyDescent="0.25">
      <c r="C1716" s="1" t="s">
        <v>1028</v>
      </c>
      <c r="D1716" s="40" t="s">
        <v>788</v>
      </c>
      <c r="E1716" s="78"/>
      <c r="F1716" s="41"/>
      <c r="H1716" s="68"/>
      <c r="I1716" s="68"/>
    </row>
    <row r="1717" spans="3:10" hidden="1" x14ac:dyDescent="0.25">
      <c r="C1717" s="40"/>
      <c r="D1717" s="40"/>
      <c r="E1717" s="78"/>
      <c r="F1717" s="41"/>
      <c r="H1717" s="68"/>
      <c r="I1717" s="68"/>
    </row>
    <row r="1718" spans="3:10" hidden="1" x14ac:dyDescent="0.25">
      <c r="C1718" s="40"/>
      <c r="D1718" s="1" t="s">
        <v>1029</v>
      </c>
      <c r="E1718" s="89"/>
      <c r="H1718" s="68"/>
      <c r="I1718" s="68"/>
    </row>
    <row r="1719" spans="3:10" hidden="1" x14ac:dyDescent="0.25">
      <c r="D1719" s="1" t="s">
        <v>1030</v>
      </c>
      <c r="E1719" s="89"/>
      <c r="F1719" s="3" t="s">
        <v>1031</v>
      </c>
      <c r="H1719" s="68"/>
      <c r="I1719" s="68"/>
    </row>
    <row r="1720" spans="3:10" hidden="1" x14ac:dyDescent="0.25">
      <c r="E1720" s="89"/>
      <c r="H1720" s="68"/>
      <c r="I1720" s="68"/>
    </row>
    <row r="1721" spans="3:10" hidden="1" x14ac:dyDescent="0.25">
      <c r="C1721" s="36"/>
      <c r="D1721" s="32" t="s">
        <v>73</v>
      </c>
      <c r="E1721" s="102"/>
      <c r="F1721" s="29"/>
      <c r="G1721" s="43">
        <f>SUM(G1715)</f>
        <v>41230</v>
      </c>
      <c r="H1721" s="68"/>
      <c r="I1721" s="68"/>
    </row>
    <row r="1722" spans="3:10" hidden="1" x14ac:dyDescent="0.25">
      <c r="C1722" s="36"/>
      <c r="D1722" s="32"/>
      <c r="H1722" s="43"/>
      <c r="I1722" s="43"/>
    </row>
    <row r="1723" spans="3:10" hidden="1" x14ac:dyDescent="0.25">
      <c r="C1723" s="40"/>
      <c r="D1723" s="32" t="s">
        <v>1032</v>
      </c>
      <c r="E1723" s="74">
        <v>108</v>
      </c>
      <c r="F1723" s="3" t="s">
        <v>1033</v>
      </c>
      <c r="G1723" s="4">
        <v>45424</v>
      </c>
      <c r="H1723" s="4">
        <v>44424</v>
      </c>
      <c r="I1723" s="4">
        <v>44425</v>
      </c>
      <c r="J1723" s="33">
        <f t="shared" ref="J1723" si="255">SUM(H1723+1000)</f>
        <v>45424</v>
      </c>
    </row>
    <row r="1724" spans="3:10" hidden="1" x14ac:dyDescent="0.25">
      <c r="C1724" s="1" t="s">
        <v>1034</v>
      </c>
      <c r="D1724" s="36" t="s">
        <v>793</v>
      </c>
      <c r="E1724" s="72"/>
      <c r="F1724" s="37"/>
      <c r="H1724" s="38"/>
      <c r="I1724" s="38"/>
    </row>
    <row r="1725" spans="3:10" hidden="1" x14ac:dyDescent="0.25">
      <c r="C1725" s="40"/>
      <c r="D1725" s="40" t="s">
        <v>696</v>
      </c>
      <c r="E1725" s="78"/>
      <c r="F1725" s="41"/>
      <c r="H1725" s="42"/>
      <c r="I1725" s="42"/>
    </row>
    <row r="1726" spans="3:10" hidden="1" x14ac:dyDescent="0.25">
      <c r="C1726" s="40"/>
      <c r="D1726" s="40" t="s">
        <v>619</v>
      </c>
      <c r="E1726" s="78"/>
      <c r="F1726" s="41"/>
      <c r="H1726" s="42"/>
      <c r="I1726" s="42"/>
    </row>
    <row r="1727" spans="3:10" hidden="1" x14ac:dyDescent="0.25">
      <c r="C1727" s="40"/>
      <c r="D1727" s="36" t="s">
        <v>611</v>
      </c>
      <c r="E1727" s="78"/>
      <c r="F1727" s="41"/>
      <c r="H1727" s="68"/>
      <c r="I1727" s="68"/>
    </row>
    <row r="1728" spans="3:10" hidden="1" x14ac:dyDescent="0.25">
      <c r="C1728" s="40"/>
      <c r="D1728" s="36"/>
      <c r="E1728" s="78"/>
      <c r="F1728" s="41"/>
      <c r="H1728" s="68"/>
      <c r="I1728" s="68"/>
    </row>
    <row r="1729" spans="1:10" hidden="1" x14ac:dyDescent="0.25">
      <c r="C1729" s="40"/>
      <c r="D1729" s="45" t="s">
        <v>78</v>
      </c>
      <c r="E1729" s="78"/>
      <c r="F1729" s="41"/>
      <c r="G1729" s="43">
        <f>SUM(G1723:G1727)</f>
        <v>45424</v>
      </c>
      <c r="H1729" s="68">
        <v>44424</v>
      </c>
      <c r="I1729" s="68">
        <v>44425</v>
      </c>
    </row>
    <row r="1730" spans="1:10" hidden="1" x14ac:dyDescent="0.25">
      <c r="E1730" s="74"/>
    </row>
    <row r="1731" spans="1:10" hidden="1" x14ac:dyDescent="0.25">
      <c r="E1731" s="74"/>
    </row>
    <row r="1732" spans="1:10" hidden="1" x14ac:dyDescent="0.25">
      <c r="D1732" s="96" t="s">
        <v>1035</v>
      </c>
      <c r="E1732" s="72">
        <v>108</v>
      </c>
      <c r="F1732" s="37" t="s">
        <v>796</v>
      </c>
      <c r="G1732" s="4">
        <v>46595</v>
      </c>
      <c r="H1732" s="38">
        <v>45595</v>
      </c>
      <c r="I1732" s="38">
        <v>2429</v>
      </c>
      <c r="J1732" s="33">
        <f t="shared" ref="J1732" si="256">SUM(H1732+1000)</f>
        <v>46595</v>
      </c>
    </row>
    <row r="1733" spans="1:10" hidden="1" x14ac:dyDescent="0.25">
      <c r="C1733" s="1" t="s">
        <v>1036</v>
      </c>
      <c r="D1733" s="40" t="s">
        <v>696</v>
      </c>
      <c r="E1733" s="72"/>
      <c r="F1733" s="37"/>
      <c r="H1733" s="38"/>
      <c r="I1733" s="38"/>
      <c r="J1733" s="33"/>
    </row>
    <row r="1734" spans="1:10" hidden="1" x14ac:dyDescent="0.25">
      <c r="D1734" s="36" t="s">
        <v>797</v>
      </c>
      <c r="E1734" s="72"/>
      <c r="F1734" s="37"/>
      <c r="H1734" s="38"/>
      <c r="I1734" s="38"/>
    </row>
    <row r="1735" spans="1:10" hidden="1" x14ac:dyDescent="0.25">
      <c r="D1735" s="36" t="s">
        <v>611</v>
      </c>
      <c r="E1735" s="72"/>
      <c r="F1735" s="37"/>
      <c r="H1735" s="38"/>
      <c r="I1735" s="38"/>
    </row>
    <row r="1736" spans="1:10" hidden="1" x14ac:dyDescent="0.25">
      <c r="A1736" s="39"/>
      <c r="B1736" s="50"/>
      <c r="D1736" s="35" t="s">
        <v>1035</v>
      </c>
      <c r="E1736" s="50">
        <v>108</v>
      </c>
      <c r="F1736" s="42" t="s">
        <v>798</v>
      </c>
      <c r="G1736" s="4">
        <v>41000</v>
      </c>
    </row>
    <row r="1737" spans="1:10" hidden="1" x14ac:dyDescent="0.25">
      <c r="A1737" s="39"/>
      <c r="B1737" s="50"/>
      <c r="C1737" s="1" t="s">
        <v>1036</v>
      </c>
      <c r="D1737" s="40" t="s">
        <v>696</v>
      </c>
      <c r="E1737" s="50"/>
      <c r="F1737" s="42"/>
    </row>
    <row r="1738" spans="1:10" hidden="1" x14ac:dyDescent="0.25">
      <c r="A1738" s="39"/>
      <c r="B1738" s="50"/>
      <c r="C1738" s="39"/>
      <c r="D1738" s="36" t="s">
        <v>801</v>
      </c>
      <c r="E1738" s="50"/>
      <c r="F1738" s="42"/>
    </row>
    <row r="1739" spans="1:10" hidden="1" x14ac:dyDescent="0.25">
      <c r="A1739" s="39"/>
      <c r="B1739" s="50"/>
      <c r="C1739" s="39"/>
      <c r="D1739" s="35"/>
      <c r="E1739" s="50"/>
      <c r="F1739" s="42"/>
    </row>
    <row r="1740" spans="1:10" hidden="1" x14ac:dyDescent="0.25">
      <c r="C1740" s="39"/>
      <c r="D1740" s="32" t="s">
        <v>78</v>
      </c>
      <c r="E1740" s="74"/>
      <c r="G1740" s="43">
        <f>SUM(G1732:G1736)</f>
        <v>87595</v>
      </c>
      <c r="H1740" s="43">
        <v>45595</v>
      </c>
      <c r="I1740" s="43">
        <v>2429</v>
      </c>
    </row>
    <row r="1741" spans="1:10" hidden="1" x14ac:dyDescent="0.25">
      <c r="E1741" s="74"/>
    </row>
    <row r="1742" spans="1:10" hidden="1" x14ac:dyDescent="0.25"/>
    <row r="1743" spans="1:10" hidden="1" x14ac:dyDescent="0.25">
      <c r="D1743" s="96" t="s">
        <v>608</v>
      </c>
      <c r="E1743" s="72">
        <v>108</v>
      </c>
      <c r="F1743" s="37" t="s">
        <v>616</v>
      </c>
      <c r="G1743" s="4">
        <v>45424</v>
      </c>
      <c r="H1743" s="38">
        <v>44424</v>
      </c>
      <c r="I1743" s="38">
        <v>44425</v>
      </c>
      <c r="J1743" s="33">
        <f t="shared" ref="J1743" si="257">SUM(H1743+1000)</f>
        <v>45424</v>
      </c>
    </row>
    <row r="1744" spans="1:10" hidden="1" x14ac:dyDescent="0.25">
      <c r="C1744" s="1" t="s">
        <v>1037</v>
      </c>
      <c r="D1744" s="36" t="s">
        <v>619</v>
      </c>
      <c r="E1744" s="72"/>
      <c r="F1744" s="37"/>
      <c r="H1744" s="38"/>
      <c r="I1744" s="38"/>
    </row>
    <row r="1745" spans="2:10" hidden="1" x14ac:dyDescent="0.25">
      <c r="D1745" s="36" t="s">
        <v>797</v>
      </c>
      <c r="E1745" s="72"/>
      <c r="F1745" s="37"/>
      <c r="H1745" s="38"/>
      <c r="I1745" s="38"/>
    </row>
    <row r="1746" spans="2:10" hidden="1" x14ac:dyDescent="0.25">
      <c r="D1746" s="36" t="s">
        <v>611</v>
      </c>
      <c r="E1746" s="72"/>
      <c r="F1746" s="37"/>
      <c r="H1746" s="38"/>
      <c r="I1746" s="38"/>
    </row>
    <row r="1747" spans="2:10" hidden="1" x14ac:dyDescent="0.25">
      <c r="B1747" s="45"/>
      <c r="E1747" s="74"/>
    </row>
    <row r="1748" spans="2:10" hidden="1" x14ac:dyDescent="0.25">
      <c r="B1748" s="48"/>
      <c r="D1748" s="32" t="s">
        <v>78</v>
      </c>
      <c r="G1748" s="43">
        <f>SUM(G1743)</f>
        <v>45424</v>
      </c>
      <c r="H1748" s="43">
        <v>44424</v>
      </c>
      <c r="I1748" s="43">
        <v>44425</v>
      </c>
    </row>
    <row r="1749" spans="2:10" hidden="1" x14ac:dyDescent="0.25">
      <c r="B1749" s="48"/>
      <c r="E1749" s="74"/>
    </row>
    <row r="1750" spans="2:10" hidden="1" x14ac:dyDescent="0.25">
      <c r="B1750" s="48"/>
      <c r="C1750" s="48"/>
      <c r="D1750" s="132" t="s">
        <v>1038</v>
      </c>
      <c r="E1750" s="3">
        <v>109</v>
      </c>
      <c r="F1750" s="3" t="s">
        <v>707</v>
      </c>
      <c r="G1750" s="4">
        <v>46000</v>
      </c>
      <c r="J1750" s="33">
        <f>SUM(J12:J1748)</f>
        <v>27517978</v>
      </c>
    </row>
    <row r="1751" spans="2:10" hidden="1" x14ac:dyDescent="0.25">
      <c r="B1751" s="48"/>
      <c r="C1751" s="48" t="s">
        <v>1039</v>
      </c>
      <c r="D1751" s="40" t="s">
        <v>680</v>
      </c>
    </row>
    <row r="1752" spans="2:10" hidden="1" x14ac:dyDescent="0.25">
      <c r="B1752" s="48"/>
      <c r="C1752" s="48"/>
      <c r="D1752" s="133"/>
    </row>
    <row r="1753" spans="2:10" hidden="1" x14ac:dyDescent="0.25">
      <c r="B1753" s="48"/>
      <c r="C1753" s="48"/>
      <c r="D1753" s="32" t="s">
        <v>78</v>
      </c>
      <c r="G1753" s="43">
        <f>SUM(G1750:G1752)</f>
        <v>46000</v>
      </c>
    </row>
    <row r="1754" spans="2:10" hidden="1" x14ac:dyDescent="0.25">
      <c r="B1754" s="48"/>
      <c r="C1754" s="48"/>
      <c r="D1754" s="133"/>
    </row>
    <row r="1755" spans="2:10" x14ac:dyDescent="0.25">
      <c r="B1755" s="48"/>
      <c r="C1755" s="48"/>
      <c r="D1755" s="133"/>
    </row>
    <row r="1756" spans="2:10" x14ac:dyDescent="0.25">
      <c r="C1756" s="48"/>
    </row>
  </sheetData>
  <pageMargins left="0.25" right="0.25" top="0.75" bottom="0.75" header="0.3" footer="0.3"/>
  <pageSetup scale="79" fitToHeight="0" orientation="portrait" r:id="rId1"/>
  <rowBreaks count="7" manualBreakCount="7">
    <brk id="339" max="16383" man="1"/>
    <brk id="478" max="16383" man="1"/>
    <brk id="519" max="16383" man="1"/>
    <brk id="561" max="16383" man="1"/>
    <brk id="606" max="16383" man="1"/>
    <brk id="1077" max="16383" man="1"/>
    <brk id="1268" max="16383" man="1"/>
  </rowBreaks>
  <colBreaks count="3" manualBreakCount="3">
    <brk id="1" max="1048575" man="1"/>
    <brk id="2" max="1048575" man="1"/>
    <brk id="3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1734"/>
  <sheetViews>
    <sheetView tabSelected="1" topLeftCell="A223" zoomScaleNormal="100" workbookViewId="0">
      <selection activeCell="B236" sqref="B236:R248"/>
    </sheetView>
  </sheetViews>
  <sheetFormatPr defaultRowHeight="12.75" x14ac:dyDescent="0.2"/>
  <cols>
    <col min="1" max="1" width="3.42578125" style="169" customWidth="1"/>
    <col min="2" max="2" width="6.7109375" style="169" customWidth="1"/>
    <col min="3" max="3" width="11.140625" style="169" customWidth="1"/>
    <col min="4" max="4" width="45.42578125" style="169" customWidth="1"/>
    <col min="5" max="5" width="5.7109375" style="171" customWidth="1"/>
    <col min="6" max="6" width="12.140625" style="171" customWidth="1"/>
    <col min="7" max="7" width="14.7109375" style="172" hidden="1" customWidth="1"/>
    <col min="8" max="8" width="19.5703125" style="172" hidden="1" customWidth="1"/>
    <col min="9" max="9" width="0.28515625" style="172" hidden="1" customWidth="1"/>
    <col min="10" max="10" width="16.85546875" style="169" hidden="1" customWidth="1"/>
    <col min="11" max="11" width="30.140625" style="170" hidden="1" customWidth="1"/>
    <col min="12" max="12" width="7.85546875" style="169" hidden="1" customWidth="1"/>
    <col min="13" max="13" width="2.5703125" style="169" hidden="1" customWidth="1"/>
    <col min="14" max="14" width="14.85546875" style="171" hidden="1" customWidth="1"/>
    <col min="15" max="15" width="0.5703125" style="169" hidden="1" customWidth="1"/>
    <col min="16" max="16" width="14.7109375" style="173" hidden="1" customWidth="1"/>
    <col min="17" max="17" width="15.140625" style="174" hidden="1" customWidth="1"/>
    <col min="18" max="18" width="16" style="169" customWidth="1"/>
    <col min="19" max="19" width="17" style="173" hidden="1" customWidth="1"/>
    <col min="20" max="20" width="14.85546875" style="169" hidden="1" customWidth="1"/>
    <col min="21" max="22" width="0" style="169" hidden="1" customWidth="1"/>
    <col min="23" max="23" width="3.140625" style="169" customWidth="1"/>
    <col min="24" max="24" width="2.28515625" style="169" customWidth="1"/>
    <col min="25" max="25" width="27.5703125" style="169" hidden="1" customWidth="1"/>
    <col min="26" max="26" width="9.5703125" style="169" hidden="1" customWidth="1"/>
    <col min="27" max="27" width="14.85546875" style="169" customWidth="1"/>
    <col min="28" max="28" width="9.140625" style="169"/>
    <col min="29" max="29" width="18.7109375" style="169" customWidth="1"/>
    <col min="30" max="16384" width="9.140625" style="169"/>
  </cols>
  <sheetData>
    <row r="1" spans="1:29" x14ac:dyDescent="0.2">
      <c r="C1" s="170"/>
      <c r="D1" s="170"/>
    </row>
    <row r="2" spans="1:29" ht="13.5" thickBot="1" x14ac:dyDescent="0.25">
      <c r="A2" s="338"/>
      <c r="G2" s="175"/>
      <c r="M2" s="176"/>
      <c r="AC2" s="176"/>
    </row>
    <row r="3" spans="1:29" x14ac:dyDescent="0.2">
      <c r="B3" s="177" t="s">
        <v>0</v>
      </c>
      <c r="C3" s="178" t="s">
        <v>1</v>
      </c>
      <c r="D3" s="179"/>
      <c r="E3" s="179"/>
      <c r="F3" s="179"/>
      <c r="G3" s="180"/>
      <c r="H3" s="179"/>
      <c r="I3" s="181"/>
      <c r="J3" s="182"/>
      <c r="K3" s="183"/>
      <c r="L3" s="182"/>
      <c r="M3" s="182"/>
      <c r="N3" s="184"/>
      <c r="O3" s="182"/>
      <c r="P3" s="185"/>
      <c r="R3" s="185"/>
      <c r="AC3" s="186"/>
    </row>
    <row r="4" spans="1:29" ht="13.5" thickBot="1" x14ac:dyDescent="0.25">
      <c r="B4" s="177"/>
      <c r="C4" s="187" t="s">
        <v>1101</v>
      </c>
      <c r="D4" s="188"/>
      <c r="E4" s="189"/>
      <c r="F4" s="189"/>
      <c r="G4" s="190"/>
      <c r="H4" s="177"/>
      <c r="I4" s="191"/>
      <c r="J4" s="176"/>
      <c r="K4" s="192"/>
      <c r="L4" s="176"/>
      <c r="M4" s="176"/>
      <c r="N4" s="193"/>
      <c r="O4" s="176"/>
      <c r="P4" s="194"/>
      <c r="R4" s="194"/>
      <c r="AC4" s="186"/>
    </row>
    <row r="5" spans="1:29" x14ac:dyDescent="0.2">
      <c r="B5" s="176"/>
      <c r="C5" s="195"/>
      <c r="D5" s="196"/>
      <c r="E5" s="197"/>
      <c r="F5" s="197"/>
      <c r="G5" s="198"/>
      <c r="H5" s="175"/>
      <c r="I5" s="199"/>
      <c r="J5" s="176"/>
      <c r="K5" s="192"/>
      <c r="L5" s="176"/>
      <c r="M5" s="176"/>
      <c r="N5" s="193"/>
      <c r="O5" s="176"/>
      <c r="P5" s="200"/>
      <c r="R5" s="200"/>
      <c r="AC5" s="175"/>
    </row>
    <row r="6" spans="1:29" ht="48.75" customHeight="1" thickBot="1" x14ac:dyDescent="0.25">
      <c r="B6" s="176"/>
      <c r="C6" s="201" t="s">
        <v>3</v>
      </c>
      <c r="D6" s="202" t="s">
        <v>4</v>
      </c>
      <c r="E6" s="202" t="s">
        <v>5</v>
      </c>
      <c r="F6" s="203" t="s">
        <v>6</v>
      </c>
      <c r="G6" s="204" t="s">
        <v>7</v>
      </c>
      <c r="H6" s="205"/>
      <c r="I6" s="204" t="s">
        <v>8</v>
      </c>
      <c r="J6" s="206"/>
      <c r="K6" s="207" t="s">
        <v>9</v>
      </c>
      <c r="L6" s="206"/>
      <c r="M6" s="206"/>
      <c r="N6" s="206"/>
      <c r="O6" s="206"/>
      <c r="P6" s="208" t="s">
        <v>1102</v>
      </c>
      <c r="R6" s="209" t="s">
        <v>1102</v>
      </c>
      <c r="AC6" s="210"/>
    </row>
    <row r="7" spans="1:29" x14ac:dyDescent="0.2">
      <c r="B7" s="176"/>
      <c r="C7" s="211"/>
      <c r="D7" s="211"/>
      <c r="E7" s="211"/>
      <c r="F7" s="212"/>
      <c r="G7" s="210"/>
      <c r="H7" s="210"/>
      <c r="I7" s="210"/>
      <c r="K7" s="213"/>
      <c r="M7" s="176"/>
      <c r="N7" s="214"/>
    </row>
    <row r="8" spans="1:29" x14ac:dyDescent="0.2">
      <c r="B8" s="176"/>
      <c r="C8" s="215"/>
      <c r="D8" s="216"/>
      <c r="E8" s="211"/>
      <c r="F8" s="212"/>
      <c r="G8" s="210"/>
      <c r="H8" s="210"/>
      <c r="I8" s="210"/>
      <c r="K8" s="213"/>
      <c r="M8" s="176"/>
      <c r="N8" s="214"/>
    </row>
    <row r="9" spans="1:29" x14ac:dyDescent="0.2">
      <c r="N9" s="217">
        <v>2000</v>
      </c>
      <c r="O9" s="218"/>
      <c r="P9" s="172"/>
    </row>
    <row r="10" spans="1:29" x14ac:dyDescent="0.2">
      <c r="C10" s="219" t="s">
        <v>10</v>
      </c>
    </row>
    <row r="11" spans="1:29" x14ac:dyDescent="0.2">
      <c r="Y11" s="169" t="s">
        <v>1157</v>
      </c>
    </row>
    <row r="12" spans="1:29" x14ac:dyDescent="0.2">
      <c r="C12" s="169" t="s">
        <v>11</v>
      </c>
      <c r="D12" s="169" t="s">
        <v>10</v>
      </c>
      <c r="F12" s="171" t="s">
        <v>12</v>
      </c>
      <c r="G12" s="172">
        <v>82770</v>
      </c>
      <c r="H12" s="172">
        <v>81770</v>
      </c>
      <c r="I12" s="172">
        <v>161740</v>
      </c>
      <c r="J12" s="173">
        <f>SUM(H12+1000)</f>
        <v>82770</v>
      </c>
      <c r="N12" s="172">
        <f>SUM(G12+2000)</f>
        <v>84770</v>
      </c>
      <c r="O12" s="220">
        <f>G12*104%</f>
        <v>86080.8</v>
      </c>
      <c r="P12" s="172">
        <v>89736</v>
      </c>
      <c r="R12" s="173">
        <f t="shared" ref="R12" si="0">P12*103%</f>
        <v>92428.08</v>
      </c>
      <c r="Y12" s="172">
        <v>89736</v>
      </c>
    </row>
    <row r="13" spans="1:29" x14ac:dyDescent="0.2">
      <c r="D13" s="169" t="s">
        <v>13</v>
      </c>
      <c r="Y13" s="173"/>
    </row>
    <row r="14" spans="1:29" x14ac:dyDescent="0.2">
      <c r="B14" s="219"/>
      <c r="D14" s="169" t="s">
        <v>14</v>
      </c>
      <c r="Y14" s="173"/>
    </row>
    <row r="15" spans="1:29" x14ac:dyDescent="0.2">
      <c r="C15" s="169" t="s">
        <v>11</v>
      </c>
      <c r="D15" s="169" t="s">
        <v>15</v>
      </c>
      <c r="E15" s="171" t="s">
        <v>16</v>
      </c>
      <c r="F15" s="171" t="s">
        <v>18</v>
      </c>
      <c r="G15" s="172">
        <v>52866</v>
      </c>
      <c r="H15" s="172">
        <v>51866</v>
      </c>
      <c r="I15" s="172">
        <v>57271</v>
      </c>
      <c r="J15" s="173">
        <f t="shared" ref="J15:J27" si="1">SUM(H15+1000)</f>
        <v>52866</v>
      </c>
      <c r="N15" s="172">
        <f t="shared" ref="N15:N27" si="2">SUM(G15+2000)</f>
        <v>54866</v>
      </c>
      <c r="O15" s="220">
        <f t="shared" ref="O15:O27" si="3">G15*104%</f>
        <v>54980.639999999999</v>
      </c>
      <c r="P15" s="172">
        <v>57021</v>
      </c>
      <c r="R15" s="173">
        <f t="shared" ref="R15:R27" si="4">P15*103%</f>
        <v>58731.630000000005</v>
      </c>
      <c r="Y15" s="172">
        <v>57021</v>
      </c>
    </row>
    <row r="16" spans="1:29" x14ac:dyDescent="0.2">
      <c r="C16" s="169" t="s">
        <v>11</v>
      </c>
      <c r="D16" s="169" t="s">
        <v>15</v>
      </c>
      <c r="E16" s="171" t="s">
        <v>16</v>
      </c>
      <c r="F16" s="171" t="s">
        <v>17</v>
      </c>
      <c r="G16" s="172">
        <v>53390</v>
      </c>
      <c r="H16" s="172">
        <v>52390</v>
      </c>
      <c r="I16" s="172">
        <v>3076</v>
      </c>
      <c r="J16" s="173">
        <f t="shared" si="1"/>
        <v>53390</v>
      </c>
      <c r="N16" s="172">
        <f t="shared" si="2"/>
        <v>55390</v>
      </c>
      <c r="O16" s="220">
        <f t="shared" si="3"/>
        <v>55525.599999999999</v>
      </c>
      <c r="P16" s="172">
        <v>59026</v>
      </c>
      <c r="R16" s="173">
        <f t="shared" si="4"/>
        <v>60796.78</v>
      </c>
      <c r="Y16" s="172">
        <v>59026</v>
      </c>
    </row>
    <row r="17" spans="1:25" x14ac:dyDescent="0.2">
      <c r="A17" s="221"/>
      <c r="B17" s="222"/>
      <c r="C17" s="169" t="s">
        <v>11</v>
      </c>
      <c r="D17" s="222" t="s">
        <v>28</v>
      </c>
      <c r="E17" s="223" t="s">
        <v>43</v>
      </c>
      <c r="F17" s="223" t="s">
        <v>44</v>
      </c>
      <c r="G17" s="172">
        <v>32970</v>
      </c>
      <c r="H17" s="224">
        <v>31970</v>
      </c>
      <c r="I17" s="224">
        <v>1800</v>
      </c>
      <c r="J17" s="173">
        <f t="shared" si="1"/>
        <v>32970</v>
      </c>
      <c r="K17" s="225"/>
      <c r="L17" s="221"/>
      <c r="M17" s="221"/>
      <c r="N17" s="172">
        <f t="shared" si="2"/>
        <v>34970</v>
      </c>
      <c r="O17" s="220">
        <f t="shared" si="3"/>
        <v>34288.800000000003</v>
      </c>
      <c r="P17" s="172">
        <f>SUM(O17+2000)</f>
        <v>36288.800000000003</v>
      </c>
      <c r="R17" s="173">
        <v>37378</v>
      </c>
      <c r="Y17" s="172">
        <f>SUM(X17+2000)</f>
        <v>2000</v>
      </c>
    </row>
    <row r="18" spans="1:25" x14ac:dyDescent="0.2">
      <c r="C18" s="169" t="s">
        <v>11</v>
      </c>
      <c r="D18" s="169" t="s">
        <v>28</v>
      </c>
      <c r="E18" s="171">
        <v>102</v>
      </c>
      <c r="F18" s="171" t="s">
        <v>1076</v>
      </c>
      <c r="G18" s="172">
        <v>36945</v>
      </c>
      <c r="H18" s="172">
        <v>35945</v>
      </c>
      <c r="I18" s="172">
        <v>37745</v>
      </c>
      <c r="J18" s="173">
        <f t="shared" si="1"/>
        <v>36945</v>
      </c>
      <c r="N18" s="172">
        <f t="shared" si="2"/>
        <v>38945</v>
      </c>
      <c r="O18" s="220">
        <f t="shared" si="3"/>
        <v>38422.800000000003</v>
      </c>
      <c r="P18" s="172">
        <v>30243</v>
      </c>
      <c r="R18" s="173">
        <f t="shared" si="4"/>
        <v>31150.29</v>
      </c>
      <c r="Y18" s="172">
        <v>30243</v>
      </c>
    </row>
    <row r="19" spans="1:25" x14ac:dyDescent="0.2">
      <c r="C19" s="169" t="s">
        <v>11</v>
      </c>
      <c r="D19" s="169" t="s">
        <v>19</v>
      </c>
      <c r="E19" s="171">
        <v>102</v>
      </c>
      <c r="F19" s="171" t="s">
        <v>1075</v>
      </c>
      <c r="G19" s="172">
        <v>29236</v>
      </c>
      <c r="H19" s="172">
        <v>28236</v>
      </c>
      <c r="I19" s="172">
        <v>30567</v>
      </c>
      <c r="J19" s="173">
        <f t="shared" si="1"/>
        <v>29236</v>
      </c>
      <c r="N19" s="172">
        <f t="shared" si="2"/>
        <v>31236</v>
      </c>
      <c r="O19" s="220">
        <f t="shared" si="3"/>
        <v>30405.440000000002</v>
      </c>
      <c r="P19" s="172">
        <v>32500</v>
      </c>
      <c r="R19" s="173">
        <f t="shared" si="4"/>
        <v>33475</v>
      </c>
      <c r="Y19" s="172">
        <v>32500</v>
      </c>
    </row>
    <row r="20" spans="1:25" x14ac:dyDescent="0.2">
      <c r="C20" s="169" t="s">
        <v>11</v>
      </c>
      <c r="D20" s="226" t="s">
        <v>19</v>
      </c>
      <c r="E20" s="227">
        <v>102</v>
      </c>
      <c r="F20" s="227" t="s">
        <v>37</v>
      </c>
      <c r="G20" s="172">
        <v>28899</v>
      </c>
      <c r="H20" s="228">
        <v>27899</v>
      </c>
      <c r="I20" s="172">
        <v>29699</v>
      </c>
      <c r="J20" s="173">
        <f t="shared" si="1"/>
        <v>28899</v>
      </c>
      <c r="K20" s="170" t="s">
        <v>30</v>
      </c>
      <c r="L20" s="169" t="s">
        <v>27</v>
      </c>
      <c r="N20" s="172">
        <f t="shared" si="2"/>
        <v>30899</v>
      </c>
      <c r="O20" s="220">
        <f t="shared" si="3"/>
        <v>30054.960000000003</v>
      </c>
      <c r="P20" s="172">
        <v>32500</v>
      </c>
      <c r="R20" s="173">
        <f t="shared" si="4"/>
        <v>33475</v>
      </c>
      <c r="Y20" s="172">
        <v>32500</v>
      </c>
    </row>
    <row r="21" spans="1:25" x14ac:dyDescent="0.2">
      <c r="C21" s="169" t="s">
        <v>11</v>
      </c>
      <c r="D21" s="169" t="s">
        <v>28</v>
      </c>
      <c r="E21" s="171">
        <v>103</v>
      </c>
      <c r="F21" s="171" t="s">
        <v>49</v>
      </c>
      <c r="G21" s="172">
        <v>29205</v>
      </c>
      <c r="H21" s="172">
        <v>28205</v>
      </c>
      <c r="I21" s="172">
        <v>1800</v>
      </c>
      <c r="J21" s="173">
        <f t="shared" si="1"/>
        <v>29205</v>
      </c>
      <c r="N21" s="172">
        <f t="shared" si="2"/>
        <v>31205</v>
      </c>
      <c r="O21" s="220">
        <f t="shared" si="3"/>
        <v>30373.200000000001</v>
      </c>
      <c r="P21" s="172">
        <v>32800</v>
      </c>
      <c r="R21" s="173">
        <f t="shared" si="4"/>
        <v>33784</v>
      </c>
      <c r="Y21" s="172">
        <v>32800</v>
      </c>
    </row>
    <row r="22" spans="1:25" x14ac:dyDescent="0.2">
      <c r="C22" s="169" t="s">
        <v>11</v>
      </c>
      <c r="D22" s="226" t="s">
        <v>28</v>
      </c>
      <c r="E22" s="171">
        <v>102</v>
      </c>
      <c r="F22" s="171" t="s">
        <v>29</v>
      </c>
      <c r="G22" s="172">
        <v>29345</v>
      </c>
      <c r="H22" s="172">
        <v>28345</v>
      </c>
      <c r="I22" s="172">
        <v>1800</v>
      </c>
      <c r="J22" s="173">
        <f t="shared" si="1"/>
        <v>29345</v>
      </c>
      <c r="K22" s="170" t="s">
        <v>30</v>
      </c>
      <c r="L22" s="169" t="s">
        <v>27</v>
      </c>
      <c r="N22" s="172">
        <f t="shared" si="2"/>
        <v>31345</v>
      </c>
      <c r="O22" s="220">
        <f t="shared" si="3"/>
        <v>30518.799999999999</v>
      </c>
      <c r="P22" s="172">
        <v>36000</v>
      </c>
      <c r="R22" s="173">
        <f t="shared" si="4"/>
        <v>37080</v>
      </c>
      <c r="Y22" s="172">
        <v>36000</v>
      </c>
    </row>
    <row r="23" spans="1:25" x14ac:dyDescent="0.2">
      <c r="B23" s="222"/>
      <c r="C23" s="169" t="s">
        <v>11</v>
      </c>
      <c r="D23" s="222" t="s">
        <v>19</v>
      </c>
      <c r="E23" s="223">
        <v>102</v>
      </c>
      <c r="F23" s="223" t="s">
        <v>20</v>
      </c>
      <c r="G23" s="172">
        <v>32617</v>
      </c>
      <c r="H23" s="224">
        <v>31617</v>
      </c>
      <c r="I23" s="224">
        <v>1800</v>
      </c>
      <c r="J23" s="173">
        <f t="shared" si="1"/>
        <v>32617</v>
      </c>
      <c r="K23" s="225"/>
      <c r="L23" s="221"/>
      <c r="M23" s="221"/>
      <c r="N23" s="172">
        <f t="shared" si="2"/>
        <v>34617</v>
      </c>
      <c r="O23" s="220">
        <f t="shared" si="3"/>
        <v>33921.68</v>
      </c>
      <c r="P23" s="172">
        <f>SUM(O23+2000)</f>
        <v>35921.68</v>
      </c>
      <c r="R23" s="173">
        <v>37000</v>
      </c>
      <c r="Y23" s="172">
        <f>SUM(X23+2000)</f>
        <v>2000</v>
      </c>
    </row>
    <row r="24" spans="1:25" x14ac:dyDescent="0.2">
      <c r="C24" s="169" t="s">
        <v>11</v>
      </c>
      <c r="D24" s="169" t="s">
        <v>19</v>
      </c>
      <c r="E24" s="171">
        <v>102</v>
      </c>
      <c r="F24" s="171" t="s">
        <v>33</v>
      </c>
      <c r="G24" s="172">
        <v>31751</v>
      </c>
      <c r="H24" s="172">
        <v>30751</v>
      </c>
      <c r="I24" s="172">
        <v>34299</v>
      </c>
      <c r="J24" s="173">
        <f t="shared" si="1"/>
        <v>31751</v>
      </c>
      <c r="N24" s="172">
        <f t="shared" si="2"/>
        <v>33751</v>
      </c>
      <c r="O24" s="220">
        <f t="shared" si="3"/>
        <v>33021.040000000001</v>
      </c>
      <c r="P24" s="172">
        <v>36000</v>
      </c>
      <c r="R24" s="173">
        <f t="shared" si="4"/>
        <v>37080</v>
      </c>
      <c r="Y24" s="172">
        <v>36000</v>
      </c>
    </row>
    <row r="25" spans="1:25" x14ac:dyDescent="0.2">
      <c r="C25" s="169" t="s">
        <v>11</v>
      </c>
      <c r="D25" s="169" t="s">
        <v>19</v>
      </c>
      <c r="E25" s="171">
        <v>102</v>
      </c>
      <c r="F25" s="171" t="s">
        <v>21</v>
      </c>
      <c r="G25" s="172">
        <v>28895</v>
      </c>
      <c r="H25" s="172">
        <v>27895</v>
      </c>
      <c r="I25" s="172">
        <v>29695</v>
      </c>
      <c r="J25" s="173">
        <f t="shared" si="1"/>
        <v>28895</v>
      </c>
      <c r="N25" s="172">
        <f t="shared" si="2"/>
        <v>30895</v>
      </c>
      <c r="O25" s="220">
        <f t="shared" si="3"/>
        <v>30050.799999999999</v>
      </c>
      <c r="P25" s="172">
        <f>SUM(O25+2000)</f>
        <v>32050.799999999999</v>
      </c>
      <c r="R25" s="173">
        <v>33013</v>
      </c>
      <c r="Y25" s="172">
        <f>SUM(X25+2000)</f>
        <v>2000</v>
      </c>
    </row>
    <row r="26" spans="1:25" x14ac:dyDescent="0.2">
      <c r="C26" s="169" t="s">
        <v>11</v>
      </c>
      <c r="D26" s="169" t="s">
        <v>19</v>
      </c>
      <c r="E26" s="171">
        <v>102</v>
      </c>
      <c r="F26" s="171" t="s">
        <v>34</v>
      </c>
      <c r="G26" s="172">
        <v>28850</v>
      </c>
      <c r="H26" s="172">
        <v>27850</v>
      </c>
      <c r="I26" s="172">
        <v>29650</v>
      </c>
      <c r="J26" s="173">
        <f t="shared" si="1"/>
        <v>28850</v>
      </c>
      <c r="N26" s="172">
        <f t="shared" si="2"/>
        <v>30850</v>
      </c>
      <c r="O26" s="220">
        <f t="shared" si="3"/>
        <v>30004</v>
      </c>
      <c r="P26" s="172">
        <v>32004</v>
      </c>
      <c r="R26" s="173">
        <f t="shared" si="4"/>
        <v>32964.120000000003</v>
      </c>
      <c r="Y26" s="172">
        <v>32004</v>
      </c>
    </row>
    <row r="27" spans="1:25" x14ac:dyDescent="0.2">
      <c r="C27" s="169" t="s">
        <v>11</v>
      </c>
      <c r="D27" s="169" t="s">
        <v>19</v>
      </c>
      <c r="E27" s="171">
        <v>102</v>
      </c>
      <c r="F27" s="171" t="s">
        <v>41</v>
      </c>
      <c r="G27" s="172">
        <v>27752</v>
      </c>
      <c r="H27" s="172">
        <v>26752</v>
      </c>
      <c r="I27" s="172">
        <v>28552</v>
      </c>
      <c r="J27" s="173">
        <f t="shared" si="1"/>
        <v>27752</v>
      </c>
      <c r="N27" s="172">
        <f t="shared" si="2"/>
        <v>29752</v>
      </c>
      <c r="O27" s="220">
        <f t="shared" si="3"/>
        <v>28862.080000000002</v>
      </c>
      <c r="P27" s="172">
        <f>SUM(O27+2000)</f>
        <v>30862.080000000002</v>
      </c>
      <c r="R27" s="173">
        <f t="shared" si="4"/>
        <v>31787.942400000004</v>
      </c>
      <c r="Y27" s="172">
        <f>SUM(X27+2000)</f>
        <v>2000</v>
      </c>
    </row>
    <row r="28" spans="1:25" x14ac:dyDescent="0.2">
      <c r="D28" s="226" t="s">
        <v>38</v>
      </c>
      <c r="J28" s="173"/>
      <c r="N28" s="172"/>
      <c r="O28" s="220"/>
      <c r="P28" s="172"/>
      <c r="Y28" s="172"/>
    </row>
    <row r="29" spans="1:25" x14ac:dyDescent="0.2">
      <c r="C29" s="169" t="s">
        <v>11</v>
      </c>
      <c r="D29" s="169" t="s">
        <v>19</v>
      </c>
      <c r="E29" s="171">
        <v>102</v>
      </c>
      <c r="F29" s="171" t="s">
        <v>69</v>
      </c>
      <c r="G29" s="172">
        <v>27399</v>
      </c>
      <c r="H29" s="172">
        <v>26399</v>
      </c>
      <c r="I29" s="172">
        <v>1800</v>
      </c>
      <c r="J29" s="173">
        <f>SUM(H29+1000)</f>
        <v>27399</v>
      </c>
      <c r="N29" s="172">
        <f>SUM(G29+2000)</f>
        <v>29399</v>
      </c>
      <c r="O29" s="220">
        <f>G29*104%</f>
        <v>28494.960000000003</v>
      </c>
      <c r="P29" s="172">
        <f>SUM(O29+2000)</f>
        <v>30494.960000000003</v>
      </c>
      <c r="R29" s="173">
        <f t="shared" ref="R29:R34" si="5">P29*103%</f>
        <v>31409.808800000003</v>
      </c>
      <c r="Y29" s="172">
        <f>SUM(X29+2000)</f>
        <v>2000</v>
      </c>
    </row>
    <row r="30" spans="1:25" x14ac:dyDescent="0.2">
      <c r="C30" s="169" t="s">
        <v>11</v>
      </c>
      <c r="D30" s="169" t="s">
        <v>19</v>
      </c>
      <c r="E30" s="171">
        <v>102</v>
      </c>
      <c r="F30" s="171" t="s">
        <v>36</v>
      </c>
      <c r="G30" s="172">
        <v>27347</v>
      </c>
      <c r="H30" s="172">
        <v>26347</v>
      </c>
      <c r="I30" s="172">
        <v>1800</v>
      </c>
      <c r="J30" s="173">
        <f>SUM(H30+1000)</f>
        <v>27347</v>
      </c>
      <c r="N30" s="172">
        <f>SUM(G30+2000)</f>
        <v>29347</v>
      </c>
      <c r="O30" s="220">
        <f>G30*104%</f>
        <v>28440.880000000001</v>
      </c>
      <c r="P30" s="172">
        <f>SUM(O30+2000)</f>
        <v>30440.880000000001</v>
      </c>
      <c r="R30" s="173">
        <f t="shared" si="5"/>
        <v>31354.106400000001</v>
      </c>
      <c r="Y30" s="172">
        <f>SUM(X30+2000)</f>
        <v>2000</v>
      </c>
    </row>
    <row r="31" spans="1:25" x14ac:dyDescent="0.2">
      <c r="C31" s="169" t="s">
        <v>11</v>
      </c>
      <c r="D31" s="169" t="s">
        <v>22</v>
      </c>
      <c r="E31" s="171" t="s">
        <v>51</v>
      </c>
      <c r="F31" s="171" t="s">
        <v>52</v>
      </c>
      <c r="G31" s="172">
        <v>36364</v>
      </c>
      <c r="H31" s="172">
        <v>35364</v>
      </c>
      <c r="I31" s="172">
        <v>37164</v>
      </c>
      <c r="J31" s="173">
        <f>SUM(H31+1000)</f>
        <v>36364</v>
      </c>
      <c r="N31" s="172">
        <f>SUM(G31+2000)</f>
        <v>38364</v>
      </c>
      <c r="O31" s="220">
        <f>G31*104%</f>
        <v>37818.559999999998</v>
      </c>
      <c r="P31" s="172">
        <f>SUM(O31+2000)</f>
        <v>39818.559999999998</v>
      </c>
      <c r="R31" s="173">
        <v>41014</v>
      </c>
      <c r="Y31" s="172">
        <f>SUM(X31+2000)</f>
        <v>2000</v>
      </c>
    </row>
    <row r="32" spans="1:25" x14ac:dyDescent="0.2">
      <c r="C32" s="169" t="s">
        <v>11</v>
      </c>
      <c r="D32" s="169" t="s">
        <v>22</v>
      </c>
      <c r="E32" s="171" t="s">
        <v>51</v>
      </c>
      <c r="F32" s="171" t="s">
        <v>53</v>
      </c>
      <c r="G32" s="172">
        <v>35864</v>
      </c>
      <c r="H32" s="172">
        <v>34864</v>
      </c>
      <c r="I32" s="172">
        <v>36664</v>
      </c>
      <c r="J32" s="173">
        <f>SUM(H32+1000)</f>
        <v>35864</v>
      </c>
      <c r="N32" s="172">
        <f>SUM(G32+2000)</f>
        <v>37864</v>
      </c>
      <c r="O32" s="220">
        <f>G32*104%</f>
        <v>37298.559999999998</v>
      </c>
      <c r="P32" s="172">
        <f>SUM(O32+2000)</f>
        <v>39298.559999999998</v>
      </c>
      <c r="R32" s="173">
        <f t="shared" si="5"/>
        <v>40477.516799999998</v>
      </c>
      <c r="Y32" s="172">
        <f>SUM(X32+2000)</f>
        <v>2000</v>
      </c>
    </row>
    <row r="33" spans="1:25" x14ac:dyDescent="0.2">
      <c r="A33" s="221"/>
      <c r="D33" s="169" t="s">
        <v>38</v>
      </c>
      <c r="N33" s="172"/>
      <c r="Y33" s="173"/>
    </row>
    <row r="34" spans="1:25" x14ac:dyDescent="0.2">
      <c r="A34" s="221"/>
      <c r="C34" s="169" t="s">
        <v>11</v>
      </c>
      <c r="D34" s="169" t="s">
        <v>22</v>
      </c>
      <c r="E34" s="171" t="s">
        <v>51</v>
      </c>
      <c r="F34" s="171" t="s">
        <v>54</v>
      </c>
      <c r="G34" s="172">
        <v>36148</v>
      </c>
      <c r="H34" s="172">
        <v>35148</v>
      </c>
      <c r="I34" s="172">
        <v>36948</v>
      </c>
      <c r="J34" s="173">
        <f>SUM(H34+1000)</f>
        <v>36148</v>
      </c>
      <c r="N34" s="172">
        <f>SUM(G34+2000)</f>
        <v>38148</v>
      </c>
      <c r="O34" s="220">
        <f>G34*104%</f>
        <v>37593.919999999998</v>
      </c>
      <c r="P34" s="172">
        <v>42000</v>
      </c>
      <c r="R34" s="173">
        <f t="shared" si="5"/>
        <v>43260</v>
      </c>
      <c r="Y34" s="172">
        <v>42000</v>
      </c>
    </row>
    <row r="35" spans="1:25" x14ac:dyDescent="0.2">
      <c r="D35" s="169" t="s">
        <v>38</v>
      </c>
      <c r="N35" s="172"/>
      <c r="Y35" s="173"/>
    </row>
    <row r="36" spans="1:25" x14ac:dyDescent="0.2">
      <c r="A36" s="221"/>
      <c r="C36" s="169" t="s">
        <v>11</v>
      </c>
      <c r="D36" s="169" t="s">
        <v>22</v>
      </c>
      <c r="E36" s="171" t="s">
        <v>51</v>
      </c>
      <c r="F36" s="171" t="s">
        <v>55</v>
      </c>
      <c r="G36" s="172">
        <v>36448</v>
      </c>
      <c r="H36" s="172">
        <v>35448</v>
      </c>
      <c r="I36" s="172">
        <v>37248</v>
      </c>
      <c r="J36" s="173">
        <f t="shared" ref="J36:J46" si="6">SUM(H36+1000)</f>
        <v>36448</v>
      </c>
      <c r="N36" s="172">
        <f t="shared" ref="N36:N46" si="7">SUM(G36+2000)</f>
        <v>38448</v>
      </c>
      <c r="O36" s="220">
        <f t="shared" ref="O36:O46" si="8">G36*104%</f>
        <v>37905.919999999998</v>
      </c>
      <c r="P36" s="172">
        <v>38192</v>
      </c>
      <c r="R36" s="173">
        <f t="shared" ref="R36:R46" si="9">P36*103%</f>
        <v>39337.760000000002</v>
      </c>
      <c r="Y36" s="172">
        <v>38192</v>
      </c>
    </row>
    <row r="37" spans="1:25" x14ac:dyDescent="0.2">
      <c r="C37" s="169" t="s">
        <v>11</v>
      </c>
      <c r="D37" s="169" t="s">
        <v>22</v>
      </c>
      <c r="E37" s="171" t="s">
        <v>51</v>
      </c>
      <c r="F37" s="171" t="s">
        <v>56</v>
      </c>
      <c r="G37" s="172">
        <v>34495</v>
      </c>
      <c r="H37" s="172">
        <v>33495</v>
      </c>
      <c r="I37" s="172">
        <v>35295</v>
      </c>
      <c r="J37" s="173">
        <f t="shared" si="6"/>
        <v>34495</v>
      </c>
      <c r="N37" s="172">
        <f t="shared" si="7"/>
        <v>36495</v>
      </c>
      <c r="O37" s="220">
        <f t="shared" si="8"/>
        <v>35874.800000000003</v>
      </c>
      <c r="P37" s="172">
        <v>42000</v>
      </c>
      <c r="R37" s="173">
        <f t="shared" si="9"/>
        <v>43260</v>
      </c>
      <c r="Y37" s="172">
        <v>42000</v>
      </c>
    </row>
    <row r="38" spans="1:25" x14ac:dyDescent="0.2">
      <c r="C38" s="169" t="s">
        <v>11</v>
      </c>
      <c r="D38" s="169" t="s">
        <v>22</v>
      </c>
      <c r="E38" s="171" t="s">
        <v>51</v>
      </c>
      <c r="F38" s="171" t="s">
        <v>57</v>
      </c>
      <c r="G38" s="172">
        <v>33763</v>
      </c>
      <c r="H38" s="172">
        <v>32763</v>
      </c>
      <c r="I38" s="172">
        <v>34563</v>
      </c>
      <c r="J38" s="173">
        <f t="shared" si="6"/>
        <v>33763</v>
      </c>
      <c r="N38" s="172">
        <f t="shared" si="7"/>
        <v>35763</v>
      </c>
      <c r="O38" s="220">
        <f t="shared" si="8"/>
        <v>35113.520000000004</v>
      </c>
      <c r="P38" s="172">
        <f>SUM(O38+2000)</f>
        <v>37113.520000000004</v>
      </c>
      <c r="R38" s="173">
        <f t="shared" si="9"/>
        <v>38226.925600000002</v>
      </c>
      <c r="Y38" s="172">
        <f>SUM(X38+2000)</f>
        <v>2000</v>
      </c>
    </row>
    <row r="39" spans="1:25" x14ac:dyDescent="0.2">
      <c r="C39" s="169" t="s">
        <v>11</v>
      </c>
      <c r="D39" s="169" t="s">
        <v>22</v>
      </c>
      <c r="E39" s="171">
        <v>103</v>
      </c>
      <c r="F39" s="171" t="s">
        <v>24</v>
      </c>
      <c r="G39" s="172">
        <v>33470</v>
      </c>
      <c r="H39" s="172">
        <v>32470</v>
      </c>
      <c r="I39" s="172">
        <v>34270</v>
      </c>
      <c r="J39" s="173">
        <f t="shared" si="6"/>
        <v>33470</v>
      </c>
      <c r="N39" s="172">
        <f t="shared" si="7"/>
        <v>35470</v>
      </c>
      <c r="O39" s="220">
        <f t="shared" si="8"/>
        <v>34808.800000000003</v>
      </c>
      <c r="P39" s="172">
        <v>38000</v>
      </c>
      <c r="R39" s="173">
        <f t="shared" si="9"/>
        <v>39140</v>
      </c>
      <c r="Y39" s="172">
        <v>38000</v>
      </c>
    </row>
    <row r="40" spans="1:25" x14ac:dyDescent="0.2">
      <c r="C40" s="169" t="s">
        <v>11</v>
      </c>
      <c r="D40" s="169" t="s">
        <v>22</v>
      </c>
      <c r="E40" s="171">
        <v>103</v>
      </c>
      <c r="F40" s="171" t="s">
        <v>35</v>
      </c>
      <c r="G40" s="172">
        <v>33444</v>
      </c>
      <c r="H40" s="172">
        <v>32444</v>
      </c>
      <c r="I40" s="172">
        <v>39609</v>
      </c>
      <c r="J40" s="173">
        <f t="shared" si="6"/>
        <v>33444</v>
      </c>
      <c r="N40" s="172">
        <f t="shared" si="7"/>
        <v>35444</v>
      </c>
      <c r="O40" s="220">
        <f t="shared" si="8"/>
        <v>34781.760000000002</v>
      </c>
      <c r="P40" s="172">
        <v>38000</v>
      </c>
      <c r="R40" s="173">
        <f t="shared" si="9"/>
        <v>39140</v>
      </c>
      <c r="Y40" s="172">
        <v>38000</v>
      </c>
    </row>
    <row r="41" spans="1:25" x14ac:dyDescent="0.2">
      <c r="C41" s="169" t="s">
        <v>11</v>
      </c>
      <c r="D41" s="169" t="s">
        <v>22</v>
      </c>
      <c r="E41" s="171">
        <v>103</v>
      </c>
      <c r="F41" s="171" t="s">
        <v>23</v>
      </c>
      <c r="G41" s="172">
        <v>32970</v>
      </c>
      <c r="H41" s="172">
        <v>31970</v>
      </c>
      <c r="I41" s="172">
        <v>33770</v>
      </c>
      <c r="J41" s="173">
        <f t="shared" si="6"/>
        <v>32970</v>
      </c>
      <c r="N41" s="172">
        <f t="shared" si="7"/>
        <v>34970</v>
      </c>
      <c r="O41" s="220">
        <f t="shared" si="8"/>
        <v>34288.800000000003</v>
      </c>
      <c r="P41" s="172">
        <v>37000</v>
      </c>
      <c r="R41" s="173">
        <f t="shared" si="9"/>
        <v>38110</v>
      </c>
      <c r="Y41" s="172">
        <v>37000</v>
      </c>
    </row>
    <row r="42" spans="1:25" x14ac:dyDescent="0.2">
      <c r="C42" s="169" t="s">
        <v>11</v>
      </c>
      <c r="D42" s="169" t="s">
        <v>22</v>
      </c>
      <c r="E42" s="171">
        <v>103</v>
      </c>
      <c r="F42" s="171" t="s">
        <v>32</v>
      </c>
      <c r="G42" s="172">
        <v>32970</v>
      </c>
      <c r="H42" s="172">
        <v>31970</v>
      </c>
      <c r="I42" s="172">
        <v>62140</v>
      </c>
      <c r="J42" s="173">
        <f t="shared" si="6"/>
        <v>32970</v>
      </c>
      <c r="N42" s="172">
        <f t="shared" si="7"/>
        <v>34970</v>
      </c>
      <c r="O42" s="220">
        <f t="shared" si="8"/>
        <v>34288.800000000003</v>
      </c>
      <c r="P42" s="172">
        <v>37500</v>
      </c>
      <c r="R42" s="173">
        <f t="shared" si="9"/>
        <v>38625</v>
      </c>
      <c r="Y42" s="172">
        <v>37500</v>
      </c>
    </row>
    <row r="43" spans="1:25" x14ac:dyDescent="0.2">
      <c r="C43" s="169" t="s">
        <v>11</v>
      </c>
      <c r="D43" s="226" t="s">
        <v>39</v>
      </c>
      <c r="E43" s="227">
        <v>103</v>
      </c>
      <c r="F43" s="227" t="s">
        <v>40</v>
      </c>
      <c r="G43" s="172">
        <v>31800</v>
      </c>
      <c r="H43" s="228">
        <v>30800</v>
      </c>
      <c r="I43" s="172">
        <v>32600</v>
      </c>
      <c r="J43" s="173">
        <f t="shared" si="6"/>
        <v>31800</v>
      </c>
      <c r="N43" s="172">
        <f t="shared" si="7"/>
        <v>33800</v>
      </c>
      <c r="O43" s="220">
        <f t="shared" si="8"/>
        <v>33072</v>
      </c>
      <c r="P43" s="172">
        <v>36000</v>
      </c>
      <c r="R43" s="173">
        <f t="shared" si="9"/>
        <v>37080</v>
      </c>
      <c r="Y43" s="172">
        <v>36000</v>
      </c>
    </row>
    <row r="44" spans="1:25" x14ac:dyDescent="0.2">
      <c r="B44" s="222"/>
      <c r="C44" s="169" t="s">
        <v>11</v>
      </c>
      <c r="D44" s="222" t="s">
        <v>22</v>
      </c>
      <c r="E44" s="223">
        <v>103</v>
      </c>
      <c r="F44" s="223" t="s">
        <v>42</v>
      </c>
      <c r="G44" s="172">
        <v>34794</v>
      </c>
      <c r="H44" s="224">
        <v>33794</v>
      </c>
      <c r="I44" s="224">
        <v>1800</v>
      </c>
      <c r="J44" s="173">
        <f t="shared" si="6"/>
        <v>34794</v>
      </c>
      <c r="K44" s="225"/>
      <c r="L44" s="221"/>
      <c r="M44" s="221"/>
      <c r="N44" s="172">
        <f t="shared" si="7"/>
        <v>36794</v>
      </c>
      <c r="O44" s="220">
        <f t="shared" si="8"/>
        <v>36185.760000000002</v>
      </c>
      <c r="P44" s="172">
        <v>40000</v>
      </c>
      <c r="R44" s="173">
        <f t="shared" si="9"/>
        <v>41200</v>
      </c>
      <c r="Y44" s="172">
        <v>40000</v>
      </c>
    </row>
    <row r="45" spans="1:25" x14ac:dyDescent="0.2">
      <c r="C45" s="169" t="s">
        <v>11</v>
      </c>
      <c r="D45" s="169" t="s">
        <v>45</v>
      </c>
      <c r="E45" s="171">
        <v>103</v>
      </c>
      <c r="F45" s="171" t="s">
        <v>46</v>
      </c>
      <c r="G45" s="172">
        <v>33444</v>
      </c>
      <c r="H45" s="172">
        <v>32444</v>
      </c>
      <c r="I45" s="172">
        <v>34718</v>
      </c>
      <c r="J45" s="173">
        <f t="shared" si="6"/>
        <v>33444</v>
      </c>
      <c r="N45" s="172">
        <f t="shared" si="7"/>
        <v>35444</v>
      </c>
      <c r="O45" s="220">
        <f t="shared" si="8"/>
        <v>34781.760000000002</v>
      </c>
      <c r="P45" s="172">
        <v>38000</v>
      </c>
      <c r="R45" s="173">
        <f t="shared" si="9"/>
        <v>39140</v>
      </c>
      <c r="Y45" s="172">
        <v>38000</v>
      </c>
    </row>
    <row r="46" spans="1:25" x14ac:dyDescent="0.2">
      <c r="C46" s="169" t="s">
        <v>11</v>
      </c>
      <c r="D46" s="169" t="s">
        <v>22</v>
      </c>
      <c r="E46" s="171">
        <v>103</v>
      </c>
      <c r="F46" s="171" t="s">
        <v>50</v>
      </c>
      <c r="G46" s="172">
        <v>33660</v>
      </c>
      <c r="H46" s="172">
        <v>32660</v>
      </c>
      <c r="I46" s="172">
        <v>34460</v>
      </c>
      <c r="J46" s="173">
        <f t="shared" si="6"/>
        <v>33660</v>
      </c>
      <c r="N46" s="172">
        <f t="shared" si="7"/>
        <v>35660</v>
      </c>
      <c r="O46" s="220">
        <f t="shared" si="8"/>
        <v>35006.400000000001</v>
      </c>
      <c r="P46" s="172">
        <v>38000</v>
      </c>
      <c r="R46" s="173">
        <f t="shared" si="9"/>
        <v>39140</v>
      </c>
      <c r="Y46" s="172">
        <v>38000</v>
      </c>
    </row>
    <row r="47" spans="1:25" x14ac:dyDescent="0.2">
      <c r="D47" s="226" t="s">
        <v>38</v>
      </c>
      <c r="J47" s="173"/>
      <c r="N47" s="172"/>
      <c r="O47" s="220"/>
      <c r="P47" s="172"/>
      <c r="Y47" s="172"/>
    </row>
    <row r="48" spans="1:25" x14ac:dyDescent="0.2">
      <c r="B48" s="222"/>
      <c r="C48" s="169" t="s">
        <v>11</v>
      </c>
      <c r="D48" s="222" t="s">
        <v>45</v>
      </c>
      <c r="E48" s="223">
        <v>103</v>
      </c>
      <c r="F48" s="223" t="s">
        <v>47</v>
      </c>
      <c r="G48" s="172">
        <v>32617</v>
      </c>
      <c r="H48" s="224">
        <v>31617</v>
      </c>
      <c r="I48" s="224">
        <v>1800</v>
      </c>
      <c r="J48" s="173">
        <f>SUM(H48+1000)</f>
        <v>32617</v>
      </c>
      <c r="K48" s="225" t="s">
        <v>48</v>
      </c>
      <c r="L48" s="221" t="s">
        <v>27</v>
      </c>
      <c r="M48" s="221"/>
      <c r="N48" s="172">
        <f>SUM(G48+2000)</f>
        <v>34617</v>
      </c>
      <c r="O48" s="220">
        <f>G48*104%</f>
        <v>33921.68</v>
      </c>
      <c r="P48" s="172">
        <v>36000</v>
      </c>
      <c r="R48" s="173">
        <f t="shared" ref="R48:R49" si="10">P48*103%</f>
        <v>37080</v>
      </c>
      <c r="Y48" s="172">
        <v>36000</v>
      </c>
    </row>
    <row r="49" spans="3:25" x14ac:dyDescent="0.2">
      <c r="C49" s="169" t="s">
        <v>11</v>
      </c>
      <c r="D49" s="169" t="s">
        <v>22</v>
      </c>
      <c r="E49" s="171">
        <v>103</v>
      </c>
      <c r="F49" s="171" t="s">
        <v>25</v>
      </c>
      <c r="G49" s="172">
        <v>31000</v>
      </c>
      <c r="H49" s="172">
        <v>30850</v>
      </c>
      <c r="I49" s="172">
        <v>32650</v>
      </c>
      <c r="J49" s="173">
        <f>SUM(H49+1000)</f>
        <v>31850</v>
      </c>
      <c r="K49" s="170" t="s">
        <v>26</v>
      </c>
      <c r="L49" s="169" t="s">
        <v>27</v>
      </c>
      <c r="N49" s="172">
        <f>SUM(G49+2000)</f>
        <v>33000</v>
      </c>
      <c r="O49" s="220">
        <f>G49*104%</f>
        <v>32240</v>
      </c>
      <c r="P49" s="172">
        <v>34440</v>
      </c>
      <c r="R49" s="173">
        <f t="shared" si="10"/>
        <v>35473.200000000004</v>
      </c>
      <c r="Y49" s="172">
        <v>34440</v>
      </c>
    </row>
    <row r="50" spans="3:25" x14ac:dyDescent="0.2">
      <c r="D50" s="226" t="s">
        <v>31</v>
      </c>
      <c r="J50" s="173"/>
      <c r="N50" s="172"/>
      <c r="O50" s="220"/>
      <c r="P50" s="172"/>
      <c r="Y50" s="172"/>
    </row>
    <row r="51" spans="3:25" x14ac:dyDescent="0.2">
      <c r="C51" s="169" t="s">
        <v>11</v>
      </c>
      <c r="D51" s="169" t="s">
        <v>58</v>
      </c>
      <c r="E51" s="171" t="s">
        <v>59</v>
      </c>
      <c r="F51" s="171" t="s">
        <v>61</v>
      </c>
      <c r="G51" s="172">
        <v>42725</v>
      </c>
      <c r="H51" s="172">
        <v>41725</v>
      </c>
      <c r="I51" s="172">
        <v>43525</v>
      </c>
      <c r="J51" s="173">
        <f>SUM(H51+1000)</f>
        <v>42725</v>
      </c>
      <c r="N51" s="172">
        <f>SUM(G51+2000)</f>
        <v>44725</v>
      </c>
      <c r="O51" s="220">
        <f>G51*104%</f>
        <v>44434</v>
      </c>
      <c r="P51" s="172">
        <v>47000</v>
      </c>
      <c r="R51" s="173">
        <f t="shared" ref="R51:R53" si="11">P51*103%</f>
        <v>48410</v>
      </c>
      <c r="Y51" s="172">
        <v>47000</v>
      </c>
    </row>
    <row r="52" spans="3:25" x14ac:dyDescent="0.2">
      <c r="C52" s="169" t="s">
        <v>11</v>
      </c>
      <c r="D52" s="169" t="s">
        <v>58</v>
      </c>
      <c r="E52" s="171" t="s">
        <v>59</v>
      </c>
      <c r="F52" s="171" t="s">
        <v>68</v>
      </c>
      <c r="G52" s="172">
        <v>40067</v>
      </c>
      <c r="H52" s="172">
        <v>39067</v>
      </c>
      <c r="I52" s="172">
        <v>42786</v>
      </c>
      <c r="J52" s="173">
        <f>SUM(H52+1000)</f>
        <v>40067</v>
      </c>
      <c r="N52" s="172">
        <f>SUM(G52+2000)</f>
        <v>42067</v>
      </c>
      <c r="O52" s="220">
        <f>G52*104%</f>
        <v>41669.68</v>
      </c>
      <c r="P52" s="172">
        <v>47000</v>
      </c>
      <c r="R52" s="173">
        <f t="shared" si="11"/>
        <v>48410</v>
      </c>
      <c r="Y52" s="172">
        <v>47000</v>
      </c>
    </row>
    <row r="53" spans="3:25" x14ac:dyDescent="0.2">
      <c r="C53" s="169" t="s">
        <v>11</v>
      </c>
      <c r="D53" s="169" t="s">
        <v>58</v>
      </c>
      <c r="E53" s="171" t="s">
        <v>59</v>
      </c>
      <c r="F53" s="171" t="s">
        <v>66</v>
      </c>
      <c r="G53" s="172">
        <v>42725</v>
      </c>
      <c r="H53" s="172">
        <v>42557</v>
      </c>
      <c r="I53" s="172">
        <v>44357</v>
      </c>
      <c r="J53" s="173">
        <f>SUM(H53+1000)</f>
        <v>43557</v>
      </c>
      <c r="K53" s="170" t="s">
        <v>67</v>
      </c>
      <c r="L53" s="169" t="s">
        <v>27</v>
      </c>
      <c r="N53" s="172">
        <f>SUM(G53+2000)</f>
        <v>44725</v>
      </c>
      <c r="O53" s="220">
        <f>G53*104%</f>
        <v>44434</v>
      </c>
      <c r="P53" s="172">
        <f>SUM(O53+2000)</f>
        <v>46434</v>
      </c>
      <c r="R53" s="173">
        <f t="shared" si="11"/>
        <v>47827.020000000004</v>
      </c>
      <c r="Y53" s="172">
        <f>SUM(X53+2000)</f>
        <v>2000</v>
      </c>
    </row>
    <row r="54" spans="3:25" x14ac:dyDescent="0.2">
      <c r="D54" s="169" t="s">
        <v>38</v>
      </c>
      <c r="J54" s="173"/>
      <c r="N54" s="172"/>
      <c r="O54" s="220"/>
      <c r="P54" s="172"/>
      <c r="Y54" s="172"/>
    </row>
    <row r="55" spans="3:25" x14ac:dyDescent="0.2">
      <c r="C55" s="169" t="s">
        <v>11</v>
      </c>
      <c r="D55" s="169" t="s">
        <v>58</v>
      </c>
      <c r="E55" s="171" t="s">
        <v>59</v>
      </c>
      <c r="F55" s="171" t="s">
        <v>60</v>
      </c>
      <c r="G55" s="172">
        <v>40067</v>
      </c>
      <c r="H55" s="172">
        <v>39067</v>
      </c>
      <c r="I55" s="172">
        <v>43129</v>
      </c>
      <c r="J55" s="173">
        <f>SUM(H55+1000)</f>
        <v>40067</v>
      </c>
      <c r="N55" s="172">
        <f>SUM(G55+2000)</f>
        <v>42067</v>
      </c>
      <c r="O55" s="220">
        <f>G55*104%</f>
        <v>41669.68</v>
      </c>
      <c r="P55" s="172">
        <v>48480</v>
      </c>
      <c r="R55" s="173">
        <f t="shared" ref="R55:R57" si="12">P55*103%</f>
        <v>49934.400000000001</v>
      </c>
      <c r="Y55" s="172">
        <v>48480</v>
      </c>
    </row>
    <row r="56" spans="3:25" x14ac:dyDescent="0.2">
      <c r="C56" s="169" t="s">
        <v>11</v>
      </c>
      <c r="D56" s="169" t="s">
        <v>58</v>
      </c>
      <c r="E56" s="171" t="s">
        <v>59</v>
      </c>
      <c r="F56" s="171" t="s">
        <v>65</v>
      </c>
      <c r="G56" s="172">
        <v>37909</v>
      </c>
      <c r="H56" s="172">
        <v>36909</v>
      </c>
      <c r="I56" s="172">
        <v>38709</v>
      </c>
      <c r="J56" s="173">
        <f>SUM(H56+1000)</f>
        <v>37909</v>
      </c>
      <c r="N56" s="172">
        <f>SUM(G56+2000)</f>
        <v>39909</v>
      </c>
      <c r="O56" s="220">
        <f>G56*104%</f>
        <v>39425.360000000001</v>
      </c>
      <c r="P56" s="172">
        <v>44000</v>
      </c>
      <c r="R56" s="173">
        <f t="shared" si="12"/>
        <v>45320</v>
      </c>
      <c r="Y56" s="172">
        <v>44000</v>
      </c>
    </row>
    <row r="57" spans="3:25" x14ac:dyDescent="0.2">
      <c r="C57" s="169" t="s">
        <v>11</v>
      </c>
      <c r="D57" s="226" t="s">
        <v>62</v>
      </c>
      <c r="E57" s="171" t="s">
        <v>59</v>
      </c>
      <c r="F57" s="171" t="s">
        <v>63</v>
      </c>
      <c r="G57" s="172">
        <v>40555</v>
      </c>
      <c r="H57" s="172">
        <v>37873</v>
      </c>
      <c r="I57" s="172">
        <v>39673</v>
      </c>
      <c r="J57" s="173">
        <f>SUM(H57+1000)</f>
        <v>38873</v>
      </c>
      <c r="K57" s="170" t="s">
        <v>64</v>
      </c>
      <c r="L57" s="169" t="s">
        <v>27</v>
      </c>
      <c r="N57" s="172">
        <f>SUM(G57+2000)</f>
        <v>42555</v>
      </c>
      <c r="O57" s="220">
        <f>G57*104%</f>
        <v>42177.200000000004</v>
      </c>
      <c r="P57" s="172">
        <v>47425</v>
      </c>
      <c r="R57" s="173">
        <f t="shared" si="12"/>
        <v>48847.75</v>
      </c>
      <c r="Y57" s="172">
        <v>47425</v>
      </c>
    </row>
    <row r="58" spans="3:25" x14ac:dyDescent="0.2">
      <c r="D58" s="169" t="s">
        <v>38</v>
      </c>
      <c r="J58" s="173"/>
      <c r="N58" s="172"/>
      <c r="O58" s="220"/>
      <c r="P58" s="172"/>
      <c r="Y58" s="172"/>
    </row>
    <row r="59" spans="3:25" ht="9" customHeight="1" x14ac:dyDescent="0.2">
      <c r="J59" s="173"/>
      <c r="N59" s="172"/>
      <c r="O59" s="220"/>
      <c r="P59" s="172"/>
      <c r="Y59" s="172"/>
    </row>
    <row r="60" spans="3:25" x14ac:dyDescent="0.2">
      <c r="D60" s="169" t="s">
        <v>1081</v>
      </c>
      <c r="N60" s="172"/>
      <c r="T60" s="173"/>
      <c r="Y60" s="173"/>
    </row>
    <row r="61" spans="3:25" ht="10.5" customHeight="1" x14ac:dyDescent="0.2">
      <c r="N61" s="172"/>
      <c r="T61" s="173"/>
      <c r="Y61" s="173"/>
    </row>
    <row r="62" spans="3:25" x14ac:dyDescent="0.2">
      <c r="D62" s="219" t="s">
        <v>1184</v>
      </c>
      <c r="N62" s="172"/>
      <c r="T62" s="173"/>
      <c r="Y62" s="173"/>
    </row>
    <row r="63" spans="3:25" x14ac:dyDescent="0.2">
      <c r="C63" s="169" t="s">
        <v>11</v>
      </c>
      <c r="D63" s="169" t="s">
        <v>1185</v>
      </c>
      <c r="F63" s="171" t="s">
        <v>71</v>
      </c>
      <c r="N63" s="172"/>
      <c r="Y63" s="173"/>
    </row>
    <row r="64" spans="3:25" x14ac:dyDescent="0.2">
      <c r="C64" s="169" t="s">
        <v>11</v>
      </c>
      <c r="D64" s="169" t="s">
        <v>1186</v>
      </c>
      <c r="F64" s="171" t="s">
        <v>72</v>
      </c>
      <c r="N64" s="172"/>
      <c r="Y64" s="173"/>
    </row>
    <row r="65" spans="3:27" x14ac:dyDescent="0.2">
      <c r="N65" s="172"/>
      <c r="Y65" s="173"/>
    </row>
    <row r="66" spans="3:27" x14ac:dyDescent="0.2">
      <c r="D66" s="219" t="s">
        <v>73</v>
      </c>
      <c r="G66" s="229">
        <f>SUM(G12:G65)</f>
        <v>1367536</v>
      </c>
      <c r="H66" s="229">
        <v>1329536</v>
      </c>
      <c r="I66" s="229">
        <v>1230972</v>
      </c>
      <c r="N66" s="229">
        <f>SUM(N12:N58)</f>
        <v>1443536</v>
      </c>
      <c r="O66" s="230">
        <f>G66*102%</f>
        <v>1394886.72</v>
      </c>
      <c r="P66" s="229">
        <v>1525593</v>
      </c>
      <c r="Q66" s="174">
        <f>P66*102%</f>
        <v>1556104.86</v>
      </c>
      <c r="R66" s="231">
        <f>SUM(R12:R57)</f>
        <v>1571361.3299999998</v>
      </c>
      <c r="S66" s="173">
        <f>SUM(P66-R66)</f>
        <v>-45768.329999999842</v>
      </c>
      <c r="Y66" s="229">
        <v>1525593</v>
      </c>
      <c r="AA66" s="173"/>
    </row>
    <row r="67" spans="3:27" x14ac:dyDescent="0.2">
      <c r="D67" s="219"/>
      <c r="G67" s="229"/>
      <c r="H67" s="229"/>
      <c r="I67" s="229"/>
      <c r="N67" s="229"/>
      <c r="O67" s="230">
        <f>SUM(O66-G66)</f>
        <v>27350.719999999972</v>
      </c>
      <c r="P67" s="229"/>
      <c r="Y67" s="229"/>
    </row>
    <row r="68" spans="3:27" x14ac:dyDescent="0.2">
      <c r="N68" s="172"/>
      <c r="Y68" s="173"/>
    </row>
    <row r="69" spans="3:27" x14ac:dyDescent="0.2">
      <c r="C69" s="226" t="s">
        <v>74</v>
      </c>
      <c r="D69" s="169" t="s">
        <v>19</v>
      </c>
      <c r="E69" s="171" t="s">
        <v>43</v>
      </c>
      <c r="F69" s="171" t="s">
        <v>76</v>
      </c>
      <c r="G69" s="172">
        <v>33763</v>
      </c>
      <c r="H69" s="172">
        <v>32763</v>
      </c>
      <c r="I69" s="172">
        <v>34563</v>
      </c>
      <c r="J69" s="173">
        <f>SUM(H69+1000)</f>
        <v>33763</v>
      </c>
      <c r="N69" s="172">
        <f>SUM(G69+2000)</f>
        <v>35763</v>
      </c>
      <c r="O69" s="220">
        <f>G69*104%</f>
        <v>35113.520000000004</v>
      </c>
      <c r="P69" s="172">
        <f>SUM(O69+2000)</f>
        <v>37113.520000000004</v>
      </c>
      <c r="R69" s="173">
        <f t="shared" ref="R69:R71" si="13">P69*103%</f>
        <v>38226.925600000002</v>
      </c>
      <c r="Y69" s="172">
        <f>SUM(X69+2000)</f>
        <v>2000</v>
      </c>
    </row>
    <row r="70" spans="3:27" x14ac:dyDescent="0.2">
      <c r="C70" s="226" t="s">
        <v>74</v>
      </c>
      <c r="D70" s="169" t="s">
        <v>19</v>
      </c>
      <c r="E70" s="171">
        <v>102</v>
      </c>
      <c r="F70" s="171" t="s">
        <v>75</v>
      </c>
      <c r="G70" s="172">
        <v>29985</v>
      </c>
      <c r="H70" s="172">
        <v>30751</v>
      </c>
      <c r="I70" s="172">
        <v>34317</v>
      </c>
      <c r="J70" s="173">
        <f>SUM(H70+1000)</f>
        <v>31751</v>
      </c>
      <c r="N70" s="172">
        <f>SUM(G70+2000)</f>
        <v>31985</v>
      </c>
      <c r="O70" s="220">
        <f>G70*104%</f>
        <v>31184.400000000001</v>
      </c>
      <c r="P70" s="172">
        <f>SUM(O70+2000)</f>
        <v>33184.400000000001</v>
      </c>
      <c r="R70" s="173">
        <f t="shared" si="13"/>
        <v>34179.932000000001</v>
      </c>
      <c r="Y70" s="172">
        <f>SUM(X70+2000)</f>
        <v>2000</v>
      </c>
    </row>
    <row r="71" spans="3:27" x14ac:dyDescent="0.2">
      <c r="C71" s="226" t="s">
        <v>74</v>
      </c>
      <c r="D71" s="169" t="s">
        <v>22</v>
      </c>
      <c r="E71" s="171" t="s">
        <v>51</v>
      </c>
      <c r="F71" s="171" t="s">
        <v>77</v>
      </c>
      <c r="G71" s="172">
        <v>40215</v>
      </c>
      <c r="H71" s="172">
        <v>37449</v>
      </c>
      <c r="I71" s="172">
        <v>39249</v>
      </c>
      <c r="J71" s="173">
        <f>SUM(H71+1000)</f>
        <v>38449</v>
      </c>
      <c r="N71" s="172">
        <f>SUM(G71+2000)</f>
        <v>42215</v>
      </c>
      <c r="O71" s="220">
        <f>G71*104%</f>
        <v>41823.599999999999</v>
      </c>
      <c r="P71" s="172">
        <v>45903</v>
      </c>
      <c r="R71" s="173">
        <f t="shared" si="13"/>
        <v>47280.090000000004</v>
      </c>
      <c r="Y71" s="172">
        <v>45903</v>
      </c>
    </row>
    <row r="72" spans="3:27" x14ac:dyDescent="0.2">
      <c r="C72" s="226"/>
      <c r="N72" s="172"/>
      <c r="Y72" s="173"/>
    </row>
    <row r="73" spans="3:27" x14ac:dyDescent="0.2">
      <c r="D73" s="219" t="s">
        <v>78</v>
      </c>
      <c r="G73" s="229">
        <f>SUM(G69:G72)</f>
        <v>103963</v>
      </c>
      <c r="H73" s="229">
        <v>100963</v>
      </c>
      <c r="I73" s="229">
        <v>108129</v>
      </c>
      <c r="N73" s="229">
        <f>SUM(N69:N72)</f>
        <v>109963</v>
      </c>
      <c r="O73" s="230">
        <f>G73*102%</f>
        <v>106042.26</v>
      </c>
      <c r="P73" s="229">
        <f>SUM(P69:P71)</f>
        <v>116200.92000000001</v>
      </c>
      <c r="Q73" s="174">
        <f>P73*102%</f>
        <v>118524.93840000001</v>
      </c>
      <c r="R73" s="231">
        <f>SUM(R69:R71)</f>
        <v>119686.94760000001</v>
      </c>
      <c r="S73" s="173">
        <f>SUM(P73-R73)</f>
        <v>-3486.0276000000013</v>
      </c>
      <c r="Y73" s="229">
        <f>SUM(Y69:Y71)</f>
        <v>49903</v>
      </c>
    </row>
    <row r="74" spans="3:27" x14ac:dyDescent="0.2">
      <c r="N74" s="172"/>
      <c r="O74" s="230">
        <f>SUM(O73-G73)</f>
        <v>2079.2599999999948</v>
      </c>
      <c r="P74" s="229"/>
      <c r="Y74" s="229"/>
    </row>
    <row r="75" spans="3:27" x14ac:dyDescent="0.2">
      <c r="C75" s="219" t="s">
        <v>79</v>
      </c>
      <c r="N75" s="172"/>
      <c r="Y75" s="173"/>
    </row>
    <row r="76" spans="3:27" x14ac:dyDescent="0.2">
      <c r="N76" s="172"/>
      <c r="Y76" s="173"/>
    </row>
    <row r="77" spans="3:27" x14ac:dyDescent="0.2">
      <c r="C77" s="169" t="s">
        <v>80</v>
      </c>
      <c r="D77" s="169" t="s">
        <v>79</v>
      </c>
      <c r="F77" s="171" t="s">
        <v>81</v>
      </c>
      <c r="G77" s="172">
        <v>92040</v>
      </c>
      <c r="H77" s="172">
        <v>92040</v>
      </c>
      <c r="I77" s="172">
        <v>92040</v>
      </c>
      <c r="J77" s="169">
        <v>92040</v>
      </c>
      <c r="N77" s="172">
        <f>SUM(G77+2000)</f>
        <v>94040</v>
      </c>
      <c r="O77" s="220">
        <f>G77*104%</f>
        <v>95721.600000000006</v>
      </c>
      <c r="P77" s="172">
        <v>99563</v>
      </c>
      <c r="R77" s="173">
        <f t="shared" ref="R77" si="14">P77*103%</f>
        <v>102549.89</v>
      </c>
      <c r="Y77" s="172">
        <v>99563</v>
      </c>
    </row>
    <row r="78" spans="3:27" x14ac:dyDescent="0.2">
      <c r="D78" s="169" t="s">
        <v>82</v>
      </c>
      <c r="N78" s="172"/>
      <c r="Y78" s="173"/>
    </row>
    <row r="79" spans="3:27" x14ac:dyDescent="0.2">
      <c r="D79" s="169" t="s">
        <v>83</v>
      </c>
      <c r="N79" s="172"/>
      <c r="Y79" s="173"/>
    </row>
    <row r="80" spans="3:27" x14ac:dyDescent="0.2">
      <c r="D80" s="169" t="s">
        <v>84</v>
      </c>
      <c r="N80" s="172"/>
      <c r="Y80" s="173"/>
    </row>
    <row r="81" spans="3:25" x14ac:dyDescent="0.2">
      <c r="C81" s="169" t="s">
        <v>80</v>
      </c>
      <c r="D81" s="169" t="s">
        <v>28</v>
      </c>
      <c r="E81" s="171" t="s">
        <v>43</v>
      </c>
      <c r="F81" s="171" t="s">
        <v>88</v>
      </c>
      <c r="G81" s="172">
        <v>29527</v>
      </c>
      <c r="H81" s="172">
        <v>28527</v>
      </c>
      <c r="I81" s="172">
        <v>30327</v>
      </c>
      <c r="J81" s="173">
        <f>SUM(H81+1000)</f>
        <v>29527</v>
      </c>
      <c r="N81" s="172">
        <f>SUM(G81+2000)</f>
        <v>31527</v>
      </c>
      <c r="O81" s="220">
        <f>G81*104%</f>
        <v>30708.080000000002</v>
      </c>
      <c r="P81" s="172">
        <v>33299</v>
      </c>
      <c r="R81" s="173">
        <f t="shared" ref="R81:R84" si="15">P81*103%</f>
        <v>34297.97</v>
      </c>
      <c r="Y81" s="172">
        <v>33299</v>
      </c>
    </row>
    <row r="82" spans="3:25" x14ac:dyDescent="0.2">
      <c r="C82" s="169" t="s">
        <v>80</v>
      </c>
      <c r="D82" s="169" t="s">
        <v>22</v>
      </c>
      <c r="E82" s="171" t="s">
        <v>51</v>
      </c>
      <c r="F82" s="171" t="s">
        <v>87</v>
      </c>
      <c r="G82" s="172">
        <v>39085</v>
      </c>
      <c r="H82" s="172">
        <v>38085</v>
      </c>
      <c r="I82" s="172">
        <v>39885</v>
      </c>
      <c r="J82" s="173">
        <f>SUM(H82+1000)</f>
        <v>39085</v>
      </c>
      <c r="N82" s="172">
        <f>SUM(G82+2000)</f>
        <v>41085</v>
      </c>
      <c r="O82" s="220">
        <f>G82*104%</f>
        <v>40648.400000000001</v>
      </c>
      <c r="P82" s="172">
        <v>43430</v>
      </c>
      <c r="R82" s="173">
        <f t="shared" si="15"/>
        <v>44732.9</v>
      </c>
      <c r="Y82" s="172">
        <v>43430</v>
      </c>
    </row>
    <row r="83" spans="3:25" x14ac:dyDescent="0.2">
      <c r="C83" s="169" t="s">
        <v>80</v>
      </c>
      <c r="D83" s="169" t="s">
        <v>89</v>
      </c>
      <c r="E83" s="171" t="s">
        <v>16</v>
      </c>
      <c r="F83" s="171" t="s">
        <v>90</v>
      </c>
      <c r="G83" s="172">
        <v>53021</v>
      </c>
      <c r="H83" s="172">
        <v>52021</v>
      </c>
      <c r="I83" s="172">
        <v>53821</v>
      </c>
      <c r="J83" s="173">
        <f>SUM(H83+1000)</f>
        <v>53021</v>
      </c>
      <c r="N83" s="172">
        <f>SUM(G83+2000)</f>
        <v>55021</v>
      </c>
      <c r="O83" s="220">
        <f>G83*104%</f>
        <v>55141.840000000004</v>
      </c>
      <c r="P83" s="172">
        <v>58202</v>
      </c>
      <c r="R83" s="173">
        <f t="shared" si="15"/>
        <v>59948.060000000005</v>
      </c>
      <c r="Y83" s="172">
        <v>58202</v>
      </c>
    </row>
    <row r="84" spans="3:25" x14ac:dyDescent="0.2">
      <c r="C84" s="169" t="s">
        <v>80</v>
      </c>
      <c r="D84" s="169" t="s">
        <v>85</v>
      </c>
      <c r="E84" s="171" t="s">
        <v>16</v>
      </c>
      <c r="F84" s="171" t="s">
        <v>86</v>
      </c>
      <c r="G84" s="172">
        <v>59104</v>
      </c>
      <c r="H84" s="172">
        <v>58104</v>
      </c>
      <c r="I84" s="172">
        <v>59904</v>
      </c>
      <c r="J84" s="173">
        <f>SUM(H84+1000)</f>
        <v>59104</v>
      </c>
      <c r="N84" s="172">
        <f>SUM(G84+2000)</f>
        <v>61104</v>
      </c>
      <c r="O84" s="220">
        <f>G84*104%</f>
        <v>61468.160000000003</v>
      </c>
      <c r="P84" s="172">
        <v>64650</v>
      </c>
      <c r="Q84" s="232"/>
      <c r="R84" s="173">
        <f t="shared" si="15"/>
        <v>66589.5</v>
      </c>
      <c r="Y84" s="172">
        <v>64650</v>
      </c>
    </row>
    <row r="85" spans="3:25" x14ac:dyDescent="0.2">
      <c r="N85" s="172"/>
      <c r="Y85" s="173"/>
    </row>
    <row r="86" spans="3:25" x14ac:dyDescent="0.2">
      <c r="D86" s="219" t="s">
        <v>73</v>
      </c>
      <c r="G86" s="229">
        <f>SUM(G77:G84)</f>
        <v>272777</v>
      </c>
      <c r="H86" s="229">
        <v>268777</v>
      </c>
      <c r="I86" s="229">
        <v>275977</v>
      </c>
      <c r="N86" s="229">
        <f>SUM(N77:N84)</f>
        <v>282777</v>
      </c>
      <c r="O86" s="230">
        <f>G86*102%</f>
        <v>278232.53999999998</v>
      </c>
      <c r="P86" s="229">
        <f>SUM(P77:P84)</f>
        <v>299144</v>
      </c>
      <c r="Q86" s="174">
        <f>P86*102%</f>
        <v>305126.88</v>
      </c>
      <c r="R86" s="231">
        <f>SUM(R77:R84)</f>
        <v>308118.31999999995</v>
      </c>
      <c r="S86" s="173">
        <f>SUM(P86-R86)</f>
        <v>-8974.3199999999488</v>
      </c>
      <c r="Y86" s="229">
        <f>SUM(Y77:Y84)</f>
        <v>299144</v>
      </c>
    </row>
    <row r="87" spans="3:25" x14ac:dyDescent="0.2">
      <c r="D87" s="219"/>
      <c r="H87" s="229"/>
      <c r="I87" s="229"/>
      <c r="N87" s="172"/>
      <c r="O87" s="230">
        <f>SUM(O86-G86)</f>
        <v>5455.539999999979</v>
      </c>
      <c r="P87" s="229"/>
      <c r="Y87" s="229"/>
    </row>
    <row r="88" spans="3:25" x14ac:dyDescent="0.2">
      <c r="C88" s="226"/>
      <c r="D88" s="233" t="s">
        <v>1187</v>
      </c>
      <c r="E88" s="227"/>
      <c r="F88" s="227"/>
      <c r="H88" s="229"/>
      <c r="I88" s="229"/>
      <c r="N88" s="172"/>
      <c r="Y88" s="173"/>
    </row>
    <row r="89" spans="3:25" x14ac:dyDescent="0.2">
      <c r="C89" s="226" t="s">
        <v>92</v>
      </c>
      <c r="D89" s="226" t="s">
        <v>1188</v>
      </c>
      <c r="E89" s="227"/>
      <c r="F89" s="227" t="s">
        <v>93</v>
      </c>
      <c r="H89" s="229"/>
      <c r="I89" s="229"/>
      <c r="N89" s="172"/>
      <c r="Y89" s="173"/>
    </row>
    <row r="90" spans="3:25" x14ac:dyDescent="0.2">
      <c r="C90" s="226" t="s">
        <v>92</v>
      </c>
      <c r="D90" s="226" t="s">
        <v>94</v>
      </c>
      <c r="E90" s="227"/>
      <c r="F90" s="227" t="s">
        <v>95</v>
      </c>
      <c r="H90" s="229"/>
      <c r="I90" s="229"/>
      <c r="N90" s="172"/>
      <c r="Y90" s="173"/>
    </row>
    <row r="91" spans="3:25" x14ac:dyDescent="0.2">
      <c r="C91" s="226"/>
      <c r="D91" s="226"/>
      <c r="E91" s="227"/>
      <c r="F91" s="227"/>
      <c r="H91" s="229"/>
      <c r="I91" s="229"/>
      <c r="N91" s="172"/>
      <c r="Y91" s="173"/>
    </row>
    <row r="92" spans="3:25" x14ac:dyDescent="0.2">
      <c r="C92" s="219" t="s">
        <v>96</v>
      </c>
      <c r="D92" s="226"/>
      <c r="E92" s="227"/>
      <c r="F92" s="227"/>
      <c r="H92" s="229"/>
      <c r="I92" s="229"/>
      <c r="N92" s="172"/>
      <c r="Y92" s="173"/>
    </row>
    <row r="93" spans="3:25" x14ac:dyDescent="0.2">
      <c r="C93" s="226"/>
      <c r="D93" s="226"/>
      <c r="E93" s="227"/>
      <c r="F93" s="227"/>
      <c r="H93" s="229"/>
      <c r="I93" s="229"/>
      <c r="N93" s="172"/>
      <c r="Y93" s="173"/>
    </row>
    <row r="94" spans="3:25" x14ac:dyDescent="0.2">
      <c r="C94" s="226" t="s">
        <v>97</v>
      </c>
      <c r="D94" s="169" t="s">
        <v>98</v>
      </c>
      <c r="F94" s="171" t="s">
        <v>99</v>
      </c>
      <c r="G94" s="172">
        <v>84629</v>
      </c>
      <c r="H94" s="172">
        <v>84629</v>
      </c>
      <c r="I94" s="229"/>
      <c r="J94" s="172">
        <v>84629</v>
      </c>
      <c r="N94" s="172">
        <f>SUM(G94+2000)</f>
        <v>86629</v>
      </c>
      <c r="O94" s="220">
        <f>G94*104%</f>
        <v>88014.16</v>
      </c>
      <c r="P94" s="172">
        <v>91707</v>
      </c>
      <c r="R94" s="173">
        <f t="shared" ref="R94" si="16">P94*103%</f>
        <v>94458.21</v>
      </c>
      <c r="Y94" s="172">
        <v>91707</v>
      </c>
    </row>
    <row r="95" spans="3:25" x14ac:dyDescent="0.2">
      <c r="C95" s="226"/>
      <c r="D95" s="169" t="s">
        <v>100</v>
      </c>
      <c r="I95" s="229"/>
      <c r="J95" s="172"/>
      <c r="N95" s="172"/>
      <c r="Y95" s="173"/>
    </row>
    <row r="96" spans="3:25" x14ac:dyDescent="0.2">
      <c r="C96" s="226" t="s">
        <v>97</v>
      </c>
      <c r="D96" s="169" t="s">
        <v>101</v>
      </c>
      <c r="F96" s="171" t="s">
        <v>102</v>
      </c>
      <c r="G96" s="172">
        <v>84629</v>
      </c>
      <c r="H96" s="172">
        <v>84629</v>
      </c>
      <c r="I96" s="229"/>
      <c r="J96" s="172">
        <v>84629</v>
      </c>
      <c r="N96" s="172">
        <f>SUM(G96+2000)</f>
        <v>86629</v>
      </c>
      <c r="O96" s="220">
        <f>G96*104%</f>
        <v>88014.16</v>
      </c>
      <c r="P96" s="172">
        <v>91707</v>
      </c>
      <c r="R96" s="173">
        <f t="shared" ref="R96" si="17">P96*103%</f>
        <v>94458.21</v>
      </c>
      <c r="Y96" s="172">
        <v>91707</v>
      </c>
    </row>
    <row r="97" spans="2:25" x14ac:dyDescent="0.2">
      <c r="C97" s="226"/>
      <c r="D97" s="169" t="s">
        <v>100</v>
      </c>
      <c r="I97" s="229"/>
      <c r="J97" s="172"/>
      <c r="N97" s="172"/>
      <c r="Y97" s="173"/>
    </row>
    <row r="98" spans="2:25" x14ac:dyDescent="0.2">
      <c r="C98" s="226"/>
      <c r="D98" s="169" t="s">
        <v>103</v>
      </c>
      <c r="I98" s="229"/>
      <c r="J98" s="172"/>
      <c r="N98" s="172"/>
      <c r="Y98" s="173"/>
    </row>
    <row r="99" spans="2:25" x14ac:dyDescent="0.2">
      <c r="C99" s="226" t="s">
        <v>97</v>
      </c>
      <c r="D99" s="169" t="s">
        <v>104</v>
      </c>
      <c r="F99" s="171" t="s">
        <v>105</v>
      </c>
      <c r="G99" s="172">
        <v>83036</v>
      </c>
      <c r="H99" s="172">
        <v>83036</v>
      </c>
      <c r="I99" s="229"/>
      <c r="J99" s="172">
        <v>83036</v>
      </c>
      <c r="N99" s="172">
        <f>SUM(G99+2000)</f>
        <v>85036</v>
      </c>
      <c r="O99" s="220">
        <f>G99*104%</f>
        <v>86357.440000000002</v>
      </c>
      <c r="P99" s="172">
        <v>90018</v>
      </c>
      <c r="R99" s="173">
        <f t="shared" ref="R99" si="18">P99*103%</f>
        <v>92718.540000000008</v>
      </c>
      <c r="Y99" s="172">
        <v>90018</v>
      </c>
    </row>
    <row r="100" spans="2:25" x14ac:dyDescent="0.2">
      <c r="C100" s="226"/>
      <c r="D100" s="169" t="s">
        <v>100</v>
      </c>
      <c r="I100" s="229"/>
      <c r="J100" s="172"/>
      <c r="N100" s="172"/>
      <c r="Y100" s="173"/>
    </row>
    <row r="101" spans="2:25" x14ac:dyDescent="0.2">
      <c r="C101" s="226"/>
      <c r="D101" s="169" t="s">
        <v>103</v>
      </c>
      <c r="I101" s="229"/>
      <c r="J101" s="172"/>
      <c r="N101" s="172"/>
      <c r="Y101" s="173"/>
    </row>
    <row r="102" spans="2:25" x14ac:dyDescent="0.2">
      <c r="C102" s="226" t="s">
        <v>97</v>
      </c>
      <c r="D102" s="169" t="s">
        <v>106</v>
      </c>
      <c r="F102" s="171" t="s">
        <v>107</v>
      </c>
      <c r="G102" s="172">
        <v>84066</v>
      </c>
      <c r="H102" s="172">
        <v>84066</v>
      </c>
      <c r="I102" s="229"/>
      <c r="J102" s="172">
        <v>84066</v>
      </c>
      <c r="N102" s="172">
        <f>SUM(G102+2000)</f>
        <v>86066</v>
      </c>
      <c r="O102" s="220">
        <f>G102*104%</f>
        <v>87428.64</v>
      </c>
      <c r="P102" s="172">
        <v>91110</v>
      </c>
      <c r="R102" s="173">
        <f t="shared" ref="R102" si="19">P102*103%</f>
        <v>93843.3</v>
      </c>
      <c r="Y102" s="172">
        <v>91110</v>
      </c>
    </row>
    <row r="103" spans="2:25" x14ac:dyDescent="0.2">
      <c r="C103" s="226"/>
      <c r="D103" s="169" t="s">
        <v>100</v>
      </c>
      <c r="I103" s="229"/>
      <c r="N103" s="172"/>
      <c r="Y103" s="173"/>
    </row>
    <row r="104" spans="2:25" x14ac:dyDescent="0.2">
      <c r="C104" s="226"/>
      <c r="D104" s="169" t="s">
        <v>103</v>
      </c>
      <c r="I104" s="229"/>
      <c r="N104" s="172"/>
      <c r="Y104" s="173"/>
    </row>
    <row r="105" spans="2:25" x14ac:dyDescent="0.2">
      <c r="C105" s="226"/>
      <c r="I105" s="229"/>
      <c r="N105" s="172"/>
      <c r="Y105" s="173"/>
    </row>
    <row r="106" spans="2:25" x14ac:dyDescent="0.2">
      <c r="C106" s="226"/>
      <c r="D106" s="219" t="s">
        <v>73</v>
      </c>
      <c r="G106" s="229">
        <f>SUM(G94:G104)</f>
        <v>336360</v>
      </c>
      <c r="H106" s="229">
        <v>336360</v>
      </c>
      <c r="I106" s="229"/>
      <c r="N106" s="229">
        <f>SUM(N94:N103)</f>
        <v>344360</v>
      </c>
      <c r="O106" s="230">
        <f>G106*102%</f>
        <v>343087.2</v>
      </c>
      <c r="P106" s="229">
        <f>SUM(P94:P102)</f>
        <v>364542</v>
      </c>
      <c r="Q106" s="174">
        <f>P106*102%</f>
        <v>371832.84</v>
      </c>
      <c r="R106" s="231">
        <f>SUM(R94:R102)</f>
        <v>375478.26</v>
      </c>
      <c r="S106" s="173">
        <f>SUM(P106-R106)</f>
        <v>-10936.260000000009</v>
      </c>
      <c r="Y106" s="229">
        <f>SUM(Y94:Y102)</f>
        <v>364542</v>
      </c>
    </row>
    <row r="107" spans="2:25" x14ac:dyDescent="0.2">
      <c r="G107" s="228"/>
      <c r="J107" s="226"/>
      <c r="K107" s="234"/>
      <c r="L107" s="227"/>
      <c r="N107" s="172"/>
      <c r="O107" s="230">
        <f>SUM(O106-G106)</f>
        <v>6727.2000000000116</v>
      </c>
      <c r="P107" s="229"/>
      <c r="Y107" s="229"/>
    </row>
    <row r="108" spans="2:25" x14ac:dyDescent="0.2">
      <c r="G108" s="228"/>
      <c r="J108" s="226"/>
      <c r="K108" s="234"/>
      <c r="L108" s="227"/>
      <c r="N108" s="172"/>
      <c r="O108" s="230"/>
      <c r="P108" s="229"/>
      <c r="Y108" s="229"/>
    </row>
    <row r="109" spans="2:25" x14ac:dyDescent="0.2">
      <c r="G109" s="228"/>
      <c r="J109" s="226"/>
      <c r="K109" s="234"/>
      <c r="L109" s="227"/>
      <c r="N109" s="172"/>
      <c r="O109" s="230"/>
      <c r="P109" s="229"/>
      <c r="Y109" s="229"/>
    </row>
    <row r="110" spans="2:25" x14ac:dyDescent="0.2">
      <c r="C110" s="233" t="s">
        <v>108</v>
      </c>
      <c r="D110" s="226"/>
      <c r="E110" s="227"/>
      <c r="F110" s="227"/>
      <c r="G110" s="228"/>
      <c r="J110" s="226"/>
      <c r="K110" s="234"/>
      <c r="L110" s="227"/>
      <c r="N110" s="172"/>
      <c r="Y110" s="173"/>
    </row>
    <row r="111" spans="2:25" x14ac:dyDescent="0.2">
      <c r="B111" s="226"/>
      <c r="C111" s="226"/>
      <c r="D111" s="226"/>
      <c r="E111" s="227"/>
      <c r="F111" s="227"/>
      <c r="G111" s="228"/>
      <c r="J111" s="226"/>
      <c r="K111" s="234"/>
      <c r="L111" s="227"/>
      <c r="N111" s="172"/>
      <c r="Y111" s="173"/>
    </row>
    <row r="112" spans="2:25" x14ac:dyDescent="0.2">
      <c r="B112" s="226"/>
      <c r="C112" s="226" t="s">
        <v>109</v>
      </c>
      <c r="D112" s="226" t="s">
        <v>110</v>
      </c>
      <c r="E112" s="227" t="s">
        <v>111</v>
      </c>
      <c r="F112" s="227" t="s">
        <v>112</v>
      </c>
      <c r="G112" s="172">
        <v>47736</v>
      </c>
      <c r="H112" s="172">
        <v>47476</v>
      </c>
      <c r="I112" s="172">
        <v>49055</v>
      </c>
      <c r="J112" s="173">
        <f>SUM(H112+1000)</f>
        <v>48476</v>
      </c>
      <c r="N112" s="172">
        <f>SUM(G112+2000)</f>
        <v>49736</v>
      </c>
      <c r="O112" s="220">
        <f>G112*104%</f>
        <v>49645.440000000002</v>
      </c>
      <c r="P112" s="172">
        <v>52600</v>
      </c>
      <c r="R112" s="173">
        <f t="shared" ref="R112" si="20">P112*103%</f>
        <v>54178</v>
      </c>
      <c r="Y112" s="172">
        <v>52600</v>
      </c>
    </row>
    <row r="113" spans="1:25" x14ac:dyDescent="0.2">
      <c r="B113" s="226"/>
      <c r="C113" s="226"/>
      <c r="D113" s="226" t="s">
        <v>113</v>
      </c>
      <c r="E113" s="227"/>
      <c r="F113" s="227"/>
      <c r="N113" s="172"/>
      <c r="Y113" s="173"/>
    </row>
    <row r="114" spans="1:25" x14ac:dyDescent="0.2">
      <c r="B114" s="226"/>
      <c r="C114" s="226" t="s">
        <v>109</v>
      </c>
      <c r="D114" s="226" t="s">
        <v>39</v>
      </c>
      <c r="E114" s="227">
        <v>101</v>
      </c>
      <c r="F114" s="227" t="s">
        <v>117</v>
      </c>
      <c r="G114" s="172">
        <v>29068</v>
      </c>
      <c r="H114" s="172">
        <v>28068</v>
      </c>
      <c r="I114" s="172">
        <v>28069</v>
      </c>
      <c r="J114" s="173">
        <f>SUM(H114+1000)</f>
        <v>29068</v>
      </c>
      <c r="K114" s="170" t="s">
        <v>118</v>
      </c>
      <c r="N114" s="172">
        <f>SUM(G114+2000)</f>
        <v>31068</v>
      </c>
      <c r="O114" s="220">
        <f>G114*104%</f>
        <v>30230.720000000001</v>
      </c>
      <c r="P114" s="172">
        <v>33541</v>
      </c>
      <c r="R114" s="173">
        <f t="shared" ref="R114:R116" si="21">P114*103%</f>
        <v>34547.230000000003</v>
      </c>
      <c r="Y114" s="172">
        <v>33541</v>
      </c>
    </row>
    <row r="115" spans="1:25" x14ac:dyDescent="0.2">
      <c r="B115" s="226"/>
      <c r="C115" s="226" t="s">
        <v>109</v>
      </c>
      <c r="D115" s="226" t="s">
        <v>114</v>
      </c>
      <c r="E115" s="227" t="s">
        <v>59</v>
      </c>
      <c r="F115" s="227" t="s">
        <v>115</v>
      </c>
      <c r="G115" s="172">
        <v>36451</v>
      </c>
      <c r="H115" s="172">
        <v>35451</v>
      </c>
      <c r="I115" s="172">
        <v>37251</v>
      </c>
      <c r="J115" s="173">
        <f>SUM(H115+1000)</f>
        <v>36451</v>
      </c>
      <c r="N115" s="172">
        <f>SUM(G115+2000)</f>
        <v>38451</v>
      </c>
      <c r="O115" s="220">
        <f>G115*104%</f>
        <v>37909.040000000001</v>
      </c>
      <c r="P115" s="172">
        <f>SUM(O115+2000)</f>
        <v>39909.040000000001</v>
      </c>
      <c r="R115" s="173">
        <f t="shared" si="21"/>
        <v>41106.311200000004</v>
      </c>
      <c r="Y115" s="172">
        <f>SUM(X115+2000)</f>
        <v>2000</v>
      </c>
    </row>
    <row r="116" spans="1:25" x14ac:dyDescent="0.2">
      <c r="B116" s="226"/>
      <c r="C116" s="226" t="s">
        <v>109</v>
      </c>
      <c r="D116" s="226" t="s">
        <v>114</v>
      </c>
      <c r="E116" s="227" t="s">
        <v>59</v>
      </c>
      <c r="F116" s="227" t="s">
        <v>116</v>
      </c>
      <c r="G116" s="172">
        <v>32762</v>
      </c>
      <c r="H116" s="172">
        <v>31762</v>
      </c>
      <c r="I116" s="172">
        <v>33562</v>
      </c>
      <c r="J116" s="173">
        <f>SUM(H116+1000)</f>
        <v>32762</v>
      </c>
      <c r="N116" s="172">
        <f>SUM(G116+2000)</f>
        <v>34762</v>
      </c>
      <c r="O116" s="220">
        <f>G116*104%</f>
        <v>34072.480000000003</v>
      </c>
      <c r="P116" s="172">
        <v>36727</v>
      </c>
      <c r="R116" s="173">
        <f t="shared" si="21"/>
        <v>37828.81</v>
      </c>
      <c r="Y116" s="172">
        <v>36727</v>
      </c>
    </row>
    <row r="117" spans="1:25" x14ac:dyDescent="0.2">
      <c r="B117" s="226"/>
      <c r="C117" s="226"/>
      <c r="D117" s="233"/>
      <c r="E117" s="227"/>
      <c r="F117" s="227"/>
      <c r="N117" s="172"/>
      <c r="Y117" s="173"/>
    </row>
    <row r="118" spans="1:25" x14ac:dyDescent="0.2">
      <c r="B118" s="226"/>
      <c r="C118" s="226"/>
      <c r="D118" s="233" t="s">
        <v>73</v>
      </c>
      <c r="E118" s="227"/>
      <c r="F118" s="227"/>
      <c r="G118" s="229">
        <f>SUM(G112:G116)</f>
        <v>146017</v>
      </c>
      <c r="H118" s="229">
        <v>142757</v>
      </c>
      <c r="I118" s="229">
        <v>147937</v>
      </c>
      <c r="N118" s="229">
        <f>SUM(N112:N116)</f>
        <v>154017</v>
      </c>
      <c r="O118" s="230">
        <f>G118*102%</f>
        <v>148937.34</v>
      </c>
      <c r="P118" s="229">
        <f>SUM(P112:P116)</f>
        <v>162777.04</v>
      </c>
      <c r="Q118" s="174">
        <f>P118*102%</f>
        <v>166032.58080000003</v>
      </c>
      <c r="R118" s="231">
        <f>SUM(R112:R116)</f>
        <v>167660.3512</v>
      </c>
      <c r="S118" s="173">
        <f>SUM(P118-R118)</f>
        <v>-4883.3111999999965</v>
      </c>
      <c r="Y118" s="229">
        <f>SUM(Y112:Y116)</f>
        <v>124868</v>
      </c>
    </row>
    <row r="119" spans="1:25" x14ac:dyDescent="0.2">
      <c r="B119" s="226"/>
      <c r="C119" s="226"/>
      <c r="D119" s="233"/>
      <c r="E119" s="227"/>
      <c r="F119" s="227"/>
      <c r="H119" s="229"/>
      <c r="I119" s="229"/>
      <c r="N119" s="172"/>
      <c r="O119" s="230">
        <f>SUM(O118-G118)</f>
        <v>2920.3399999999965</v>
      </c>
      <c r="P119" s="229"/>
      <c r="Y119" s="229"/>
    </row>
    <row r="120" spans="1:25" x14ac:dyDescent="0.2">
      <c r="B120" s="226"/>
      <c r="C120" s="226"/>
      <c r="D120" s="233"/>
      <c r="E120" s="227"/>
      <c r="F120" s="227"/>
      <c r="H120" s="229"/>
      <c r="I120" s="229"/>
      <c r="N120" s="172"/>
      <c r="O120" s="230"/>
      <c r="P120" s="229"/>
      <c r="Y120" s="229"/>
    </row>
    <row r="121" spans="1:25" x14ac:dyDescent="0.2">
      <c r="C121" s="219" t="s">
        <v>119</v>
      </c>
      <c r="D121" s="219"/>
      <c r="N121" s="172"/>
      <c r="Y121" s="173"/>
    </row>
    <row r="122" spans="1:25" x14ac:dyDescent="0.2">
      <c r="N122" s="172"/>
      <c r="Y122" s="173"/>
    </row>
    <row r="123" spans="1:25" x14ac:dyDescent="0.2">
      <c r="C123" s="169" t="s">
        <v>120</v>
      </c>
      <c r="D123" s="169" t="s">
        <v>121</v>
      </c>
      <c r="E123" s="171">
        <v>111</v>
      </c>
      <c r="F123" s="171" t="s">
        <v>122</v>
      </c>
      <c r="G123" s="172">
        <v>59115</v>
      </c>
      <c r="H123" s="172">
        <v>58115</v>
      </c>
      <c r="I123" s="172">
        <v>59915</v>
      </c>
      <c r="J123" s="173">
        <f t="shared" ref="J123" si="22">SUM(H123+1000)</f>
        <v>59115</v>
      </c>
      <c r="N123" s="172">
        <f>SUM(G123+2000)</f>
        <v>61115</v>
      </c>
      <c r="O123" s="220">
        <f>G123*104%</f>
        <v>61479.6</v>
      </c>
      <c r="P123" s="172">
        <v>65378</v>
      </c>
      <c r="R123" s="173">
        <f t="shared" ref="R123" si="23">P123*103%</f>
        <v>67339.34</v>
      </c>
      <c r="Y123" s="172">
        <v>65378</v>
      </c>
    </row>
    <row r="124" spans="1:25" x14ac:dyDescent="0.2">
      <c r="D124" s="169" t="s">
        <v>123</v>
      </c>
      <c r="J124" s="173"/>
      <c r="N124" s="172"/>
      <c r="Y124" s="173"/>
    </row>
    <row r="125" spans="1:25" x14ac:dyDescent="0.2">
      <c r="C125" s="226" t="s">
        <v>120</v>
      </c>
      <c r="D125" s="226" t="s">
        <v>124</v>
      </c>
      <c r="E125" s="227" t="s">
        <v>59</v>
      </c>
      <c r="F125" s="227" t="s">
        <v>125</v>
      </c>
      <c r="G125" s="228">
        <v>35800</v>
      </c>
      <c r="H125" s="228">
        <v>34800</v>
      </c>
      <c r="I125" s="228">
        <v>36600</v>
      </c>
      <c r="J125" s="235">
        <f t="shared" ref="J125:J126" si="24">SUM(H125+1000)</f>
        <v>35800</v>
      </c>
      <c r="K125" s="234"/>
      <c r="L125" s="226"/>
      <c r="M125" s="226"/>
      <c r="N125" s="228">
        <f>SUM(G125+2000)</f>
        <v>37800</v>
      </c>
      <c r="O125" s="220">
        <f>G125*104%</f>
        <v>37232</v>
      </c>
      <c r="P125" s="172">
        <f>SUM(O125+2000)</f>
        <v>39232</v>
      </c>
      <c r="R125" s="173">
        <f t="shared" ref="R125:R126" si="25">P125*103%</f>
        <v>40408.959999999999</v>
      </c>
      <c r="Y125" s="172">
        <f>SUM(X125+2000)</f>
        <v>2000</v>
      </c>
    </row>
    <row r="126" spans="1:25" x14ac:dyDescent="0.2">
      <c r="C126" s="169" t="s">
        <v>120</v>
      </c>
      <c r="D126" s="221" t="s">
        <v>1097</v>
      </c>
      <c r="E126" s="236">
        <v>106</v>
      </c>
      <c r="F126" s="236" t="s">
        <v>127</v>
      </c>
      <c r="G126" s="172">
        <v>36800</v>
      </c>
      <c r="H126" s="237">
        <v>35800</v>
      </c>
      <c r="I126" s="237">
        <v>69800</v>
      </c>
      <c r="J126" s="173">
        <f t="shared" si="24"/>
        <v>36800</v>
      </c>
      <c r="K126" s="238"/>
      <c r="L126" s="239"/>
      <c r="M126" s="239"/>
      <c r="N126" s="172">
        <f>SUM(G126+2000)</f>
        <v>38800</v>
      </c>
      <c r="O126" s="220">
        <v>0</v>
      </c>
      <c r="P126" s="172">
        <v>40500</v>
      </c>
      <c r="R126" s="173">
        <f t="shared" si="25"/>
        <v>41715</v>
      </c>
      <c r="Y126" s="172">
        <v>40500</v>
      </c>
    </row>
    <row r="127" spans="1:25" x14ac:dyDescent="0.2">
      <c r="A127" s="239"/>
      <c r="B127" s="240"/>
      <c r="D127" s="221" t="s">
        <v>1098</v>
      </c>
      <c r="E127" s="236"/>
      <c r="F127" s="236"/>
      <c r="H127" s="237"/>
      <c r="I127" s="237"/>
      <c r="J127" s="173"/>
      <c r="K127" s="238"/>
      <c r="L127" s="239"/>
      <c r="M127" s="239"/>
      <c r="N127" s="172"/>
      <c r="O127" s="239"/>
      <c r="P127" s="241"/>
      <c r="Y127" s="241"/>
    </row>
    <row r="128" spans="1:25" x14ac:dyDescent="0.2">
      <c r="A128" s="239"/>
      <c r="B128" s="240"/>
      <c r="D128" s="219" t="s">
        <v>73</v>
      </c>
      <c r="E128" s="236"/>
      <c r="F128" s="237"/>
      <c r="G128" s="229">
        <f>SUM(G123:G125)</f>
        <v>94915</v>
      </c>
      <c r="H128" s="237"/>
      <c r="I128" s="237"/>
      <c r="J128" s="173"/>
      <c r="K128" s="238"/>
      <c r="L128" s="239"/>
      <c r="M128" s="239"/>
      <c r="N128" s="229">
        <f>SUM(N127:N127)</f>
        <v>0</v>
      </c>
      <c r="O128" s="230">
        <f>G128*102%</f>
        <v>96813.3</v>
      </c>
      <c r="P128" s="229">
        <f>SUM(P123:P125)</f>
        <v>104610</v>
      </c>
      <c r="Q128" s="174">
        <f>P128*102%</f>
        <v>106702.2</v>
      </c>
      <c r="R128" s="231">
        <f>SUM(R123:R126)</f>
        <v>149463.29999999999</v>
      </c>
      <c r="S128" s="173">
        <f>SUM(P128-R128)</f>
        <v>-44853.299999999988</v>
      </c>
      <c r="Y128" s="229">
        <f>SUM(Y123:Y125)</f>
        <v>67378</v>
      </c>
    </row>
    <row r="129" spans="1:25" x14ac:dyDescent="0.2">
      <c r="A129" s="239"/>
      <c r="B129" s="240"/>
      <c r="D129" s="221"/>
      <c r="E129" s="236"/>
      <c r="F129" s="236"/>
      <c r="H129" s="237"/>
      <c r="I129" s="237"/>
      <c r="J129" s="173"/>
      <c r="K129" s="238"/>
      <c r="L129" s="239"/>
      <c r="M129" s="239"/>
      <c r="N129" s="172"/>
      <c r="O129" s="230">
        <f>SUM(O128-G128)</f>
        <v>1898.3000000000029</v>
      </c>
      <c r="P129" s="229"/>
      <c r="Y129" s="229"/>
    </row>
    <row r="130" spans="1:25" x14ac:dyDescent="0.2">
      <c r="A130" s="239"/>
      <c r="B130" s="240"/>
      <c r="C130" s="219" t="s">
        <v>128</v>
      </c>
      <c r="D130" s="221"/>
      <c r="E130" s="236"/>
      <c r="F130" s="236"/>
      <c r="H130" s="237"/>
      <c r="I130" s="237"/>
      <c r="J130" s="173"/>
      <c r="K130" s="238"/>
      <c r="L130" s="239"/>
      <c r="M130" s="239"/>
      <c r="N130" s="172"/>
      <c r="O130" s="239"/>
      <c r="P130" s="241"/>
      <c r="Y130" s="241"/>
    </row>
    <row r="131" spans="1:25" x14ac:dyDescent="0.2">
      <c r="A131" s="239"/>
      <c r="B131" s="240"/>
      <c r="D131" s="221"/>
      <c r="E131" s="236"/>
      <c r="F131" s="236"/>
      <c r="H131" s="237"/>
      <c r="I131" s="237"/>
      <c r="J131" s="173"/>
      <c r="K131" s="238"/>
      <c r="L131" s="239"/>
      <c r="M131" s="239"/>
      <c r="N131" s="172"/>
      <c r="O131" s="239"/>
      <c r="P131" s="241"/>
      <c r="Y131" s="241"/>
    </row>
    <row r="132" spans="1:25" x14ac:dyDescent="0.2">
      <c r="C132" s="226" t="s">
        <v>129</v>
      </c>
      <c r="D132" s="226" t="s">
        <v>1042</v>
      </c>
      <c r="E132" s="227">
        <v>112</v>
      </c>
      <c r="F132" s="227" t="s">
        <v>130</v>
      </c>
      <c r="G132" s="228">
        <v>55000</v>
      </c>
      <c r="N132" s="172">
        <f>SUM(G132+2000)</f>
        <v>57000</v>
      </c>
      <c r="O132" s="220">
        <f>G132*104%</f>
        <v>57200</v>
      </c>
      <c r="P132" s="172">
        <v>60300</v>
      </c>
      <c r="R132" s="173">
        <f t="shared" ref="R132" si="26">P132*103%</f>
        <v>62109</v>
      </c>
      <c r="Y132" s="172">
        <v>60300</v>
      </c>
    </row>
    <row r="133" spans="1:25" x14ac:dyDescent="0.2">
      <c r="C133" s="226"/>
      <c r="D133" s="226" t="s">
        <v>123</v>
      </c>
      <c r="E133" s="227"/>
      <c r="F133" s="227"/>
      <c r="G133" s="228"/>
      <c r="N133" s="172"/>
      <c r="Y133" s="173"/>
    </row>
    <row r="134" spans="1:25" x14ac:dyDescent="0.2">
      <c r="N134" s="172"/>
      <c r="Y134" s="173"/>
    </row>
    <row r="135" spans="1:25" x14ac:dyDescent="0.2">
      <c r="D135" s="219" t="s">
        <v>73</v>
      </c>
      <c r="G135" s="229">
        <f>SUM(G132)</f>
        <v>55000</v>
      </c>
      <c r="H135" s="229">
        <v>128715</v>
      </c>
      <c r="I135" s="229">
        <v>166315</v>
      </c>
      <c r="N135" s="229">
        <f>SUM(N132:N134)</f>
        <v>57000</v>
      </c>
      <c r="O135" s="230">
        <f>G135*102%</f>
        <v>56100</v>
      </c>
      <c r="P135" s="229">
        <v>60300</v>
      </c>
      <c r="Q135" s="174">
        <f>P135*102%</f>
        <v>61506</v>
      </c>
      <c r="R135" s="231">
        <f t="shared" ref="R135" si="27">P135*103%</f>
        <v>62109</v>
      </c>
      <c r="S135" s="173">
        <f>SUM(P135-R135)</f>
        <v>-1809</v>
      </c>
      <c r="Y135" s="229">
        <v>60300</v>
      </c>
    </row>
    <row r="136" spans="1:25" x14ac:dyDescent="0.2">
      <c r="D136" s="219"/>
      <c r="G136" s="229"/>
      <c r="H136" s="229"/>
      <c r="I136" s="229"/>
      <c r="N136" s="229"/>
      <c r="O136" s="230"/>
      <c r="P136" s="229"/>
      <c r="R136" s="231"/>
      <c r="Y136" s="229"/>
    </row>
    <row r="137" spans="1:25" x14ac:dyDescent="0.2">
      <c r="C137" s="226" t="s">
        <v>1141</v>
      </c>
      <c r="D137" s="233"/>
      <c r="E137" s="227"/>
      <c r="F137" s="227"/>
      <c r="G137" s="242"/>
      <c r="H137" s="242"/>
      <c r="I137" s="242"/>
      <c r="J137" s="226"/>
      <c r="K137" s="234"/>
      <c r="L137" s="226"/>
      <c r="M137" s="226"/>
      <c r="N137" s="242"/>
      <c r="O137" s="243"/>
      <c r="P137" s="242"/>
      <c r="Q137" s="244"/>
      <c r="R137" s="245"/>
      <c r="Y137" s="229"/>
    </row>
    <row r="138" spans="1:25" x14ac:dyDescent="0.2">
      <c r="C138" s="226"/>
      <c r="D138" s="233"/>
      <c r="E138" s="227"/>
      <c r="F138" s="227"/>
      <c r="G138" s="242"/>
      <c r="H138" s="242"/>
      <c r="I138" s="242"/>
      <c r="J138" s="226"/>
      <c r="K138" s="234"/>
      <c r="L138" s="226"/>
      <c r="M138" s="226"/>
      <c r="N138" s="242"/>
      <c r="O138" s="243"/>
      <c r="P138" s="242"/>
      <c r="Q138" s="244"/>
      <c r="R138" s="245"/>
      <c r="Y138" s="229"/>
    </row>
    <row r="139" spans="1:25" x14ac:dyDescent="0.2">
      <c r="A139" s="226"/>
      <c r="B139" s="246"/>
      <c r="C139" s="226" t="s">
        <v>1207</v>
      </c>
      <c r="D139" s="226" t="s">
        <v>1208</v>
      </c>
      <c r="E139" s="227">
        <v>113</v>
      </c>
      <c r="F139" s="227" t="s">
        <v>1158</v>
      </c>
      <c r="G139" s="228"/>
      <c r="H139" s="228"/>
      <c r="I139" s="228"/>
      <c r="J139" s="226"/>
      <c r="K139" s="234"/>
      <c r="L139" s="226"/>
      <c r="M139" s="226"/>
      <c r="N139" s="228"/>
      <c r="O139" s="226"/>
      <c r="P139" s="228">
        <v>85000</v>
      </c>
      <c r="Q139" s="244"/>
      <c r="R139" s="247">
        <v>85000</v>
      </c>
      <c r="Y139" s="229"/>
    </row>
    <row r="140" spans="1:25" x14ac:dyDescent="0.2">
      <c r="A140" s="226"/>
      <c r="B140" s="226"/>
      <c r="C140" s="226"/>
      <c r="D140" s="226" t="s">
        <v>103</v>
      </c>
      <c r="E140" s="227"/>
      <c r="F140" s="228"/>
      <c r="G140" s="228"/>
      <c r="H140" s="228"/>
      <c r="I140" s="226"/>
      <c r="J140" s="234"/>
      <c r="K140" s="226"/>
      <c r="L140" s="226"/>
      <c r="M140" s="228"/>
      <c r="N140" s="226"/>
      <c r="O140" s="235"/>
      <c r="P140" s="244"/>
      <c r="Q140" s="226"/>
      <c r="R140" s="245"/>
      <c r="Y140" s="229"/>
    </row>
    <row r="141" spans="1:25" x14ac:dyDescent="0.2">
      <c r="A141" s="248"/>
      <c r="B141" s="226"/>
      <c r="C141" s="246"/>
      <c r="D141" s="227"/>
      <c r="E141" s="227"/>
      <c r="F141" s="228"/>
      <c r="G141" s="249"/>
      <c r="H141" s="249"/>
      <c r="I141" s="226"/>
      <c r="J141" s="234"/>
      <c r="K141" s="226"/>
      <c r="L141" s="226"/>
      <c r="M141" s="228"/>
      <c r="N141" s="226"/>
      <c r="O141" s="235"/>
      <c r="P141" s="244"/>
      <c r="Q141" s="235"/>
      <c r="R141" s="245"/>
      <c r="Y141" s="229"/>
    </row>
    <row r="142" spans="1:25" x14ac:dyDescent="0.2">
      <c r="D142" s="219" t="s">
        <v>73</v>
      </c>
      <c r="G142" s="229"/>
      <c r="H142" s="229"/>
      <c r="I142" s="229"/>
      <c r="N142" s="229"/>
      <c r="O142" s="230"/>
      <c r="P142" s="229"/>
      <c r="R142" s="231">
        <f>SUM(R139:R141)</f>
        <v>85000</v>
      </c>
      <c r="Y142" s="229"/>
    </row>
    <row r="143" spans="1:25" x14ac:dyDescent="0.2">
      <c r="D143" s="219"/>
      <c r="N143" s="172"/>
      <c r="O143" s="230">
        <f>SUM(O135-G135)</f>
        <v>1100</v>
      </c>
      <c r="P143" s="229"/>
      <c r="Y143" s="229"/>
    </row>
    <row r="144" spans="1:25" x14ac:dyDescent="0.2">
      <c r="C144" s="219" t="s">
        <v>131</v>
      </c>
      <c r="D144" s="219"/>
      <c r="N144" s="172"/>
      <c r="Y144" s="173"/>
    </row>
    <row r="145" spans="3:25" x14ac:dyDescent="0.2">
      <c r="N145" s="172"/>
      <c r="Y145" s="173"/>
    </row>
    <row r="146" spans="3:25" x14ac:dyDescent="0.2">
      <c r="C146" s="169" t="s">
        <v>132</v>
      </c>
      <c r="D146" s="169" t="s">
        <v>133</v>
      </c>
      <c r="E146" s="171" t="s">
        <v>134</v>
      </c>
      <c r="F146" s="171" t="s">
        <v>135</v>
      </c>
      <c r="G146" s="172">
        <v>83874</v>
      </c>
      <c r="H146" s="172">
        <v>82874</v>
      </c>
      <c r="I146" s="172">
        <v>82875</v>
      </c>
      <c r="J146" s="173">
        <f>SUM(H146+1000)</f>
        <v>83874</v>
      </c>
      <c r="N146" s="172">
        <f>SUM(G146+2000)</f>
        <v>85874</v>
      </c>
      <c r="O146" s="220">
        <f>G146*104%</f>
        <v>87228.96</v>
      </c>
      <c r="P146" s="172">
        <v>90906</v>
      </c>
      <c r="R146" s="173">
        <f t="shared" ref="R146" si="28">P146*103%</f>
        <v>93633.180000000008</v>
      </c>
      <c r="Y146" s="172">
        <v>90906</v>
      </c>
    </row>
    <row r="147" spans="3:25" x14ac:dyDescent="0.2">
      <c r="D147" s="169" t="s">
        <v>136</v>
      </c>
      <c r="N147" s="172"/>
      <c r="Y147" s="173"/>
    </row>
    <row r="148" spans="3:25" x14ac:dyDescent="0.2">
      <c r="D148" s="169" t="s">
        <v>123</v>
      </c>
      <c r="N148" s="172"/>
      <c r="Y148" s="173"/>
    </row>
    <row r="149" spans="3:25" x14ac:dyDescent="0.2">
      <c r="C149" s="169" t="s">
        <v>132</v>
      </c>
      <c r="D149" s="169" t="s">
        <v>157</v>
      </c>
      <c r="E149" s="171">
        <v>111</v>
      </c>
      <c r="F149" s="171" t="s">
        <v>158</v>
      </c>
      <c r="G149" s="172">
        <v>54143</v>
      </c>
      <c r="H149" s="172">
        <v>53143</v>
      </c>
      <c r="I149" s="172">
        <v>54943</v>
      </c>
      <c r="J149" s="173">
        <f>SUM(H149+1000)</f>
        <v>54143</v>
      </c>
      <c r="N149" s="172">
        <f>SUM(G149+2000)</f>
        <v>56143</v>
      </c>
      <c r="O149" s="220">
        <f>G149*104%</f>
        <v>56308.72</v>
      </c>
      <c r="P149" s="172">
        <v>60009</v>
      </c>
      <c r="R149" s="173">
        <f t="shared" ref="R149" si="29">P149*103%</f>
        <v>61809.270000000004</v>
      </c>
      <c r="Y149" s="172">
        <v>60009</v>
      </c>
    </row>
    <row r="150" spans="3:25" x14ac:dyDescent="0.2">
      <c r="D150" s="169" t="s">
        <v>103</v>
      </c>
      <c r="N150" s="172"/>
      <c r="Y150" s="173"/>
    </row>
    <row r="151" spans="3:25" x14ac:dyDescent="0.2">
      <c r="C151" s="169" t="s">
        <v>132</v>
      </c>
      <c r="D151" s="169" t="s">
        <v>137</v>
      </c>
      <c r="E151" s="171" t="s">
        <v>138</v>
      </c>
      <c r="F151" s="171" t="s">
        <v>139</v>
      </c>
      <c r="G151" s="172">
        <v>52650</v>
      </c>
      <c r="H151" s="172">
        <v>51650</v>
      </c>
      <c r="I151" s="172">
        <v>53450</v>
      </c>
      <c r="J151" s="173">
        <f>SUM(H151+1000)</f>
        <v>52650</v>
      </c>
      <c r="N151" s="172">
        <f>SUM(G151+2000)</f>
        <v>54650</v>
      </c>
      <c r="O151" s="220">
        <f>G151*104%</f>
        <v>54756</v>
      </c>
      <c r="P151" s="172">
        <f>SUM(O151+2000)</f>
        <v>56756</v>
      </c>
      <c r="R151" s="173">
        <f t="shared" ref="R151" si="30">P151*103%</f>
        <v>58458.68</v>
      </c>
      <c r="Y151" s="172">
        <f>SUM(X151+2000)</f>
        <v>2000</v>
      </c>
    </row>
    <row r="152" spans="3:25" x14ac:dyDescent="0.2">
      <c r="D152" s="169" t="s">
        <v>140</v>
      </c>
      <c r="N152" s="172"/>
      <c r="Y152" s="173"/>
    </row>
    <row r="153" spans="3:25" x14ac:dyDescent="0.2">
      <c r="C153" s="169" t="s">
        <v>132</v>
      </c>
      <c r="D153" s="169" t="s">
        <v>137</v>
      </c>
      <c r="E153" s="171">
        <v>107</v>
      </c>
      <c r="F153" s="171" t="s">
        <v>141</v>
      </c>
      <c r="G153" s="172">
        <v>37463</v>
      </c>
      <c r="H153" s="172">
        <v>36463</v>
      </c>
      <c r="I153" s="172">
        <v>1800</v>
      </c>
      <c r="J153" s="173">
        <f>SUM(H153+1000)</f>
        <v>37463</v>
      </c>
      <c r="N153" s="172">
        <f>SUM(G153+2000)</f>
        <v>39463</v>
      </c>
      <c r="O153" s="220">
        <f>G153*104%</f>
        <v>38961.520000000004</v>
      </c>
      <c r="P153" s="172">
        <v>41711</v>
      </c>
      <c r="R153" s="173">
        <f t="shared" ref="R153" si="31">P153*103%</f>
        <v>42962.33</v>
      </c>
      <c r="Y153" s="172">
        <v>41711</v>
      </c>
    </row>
    <row r="154" spans="3:25" x14ac:dyDescent="0.2">
      <c r="D154" s="169" t="s">
        <v>142</v>
      </c>
      <c r="N154" s="172"/>
      <c r="Y154" s="173"/>
    </row>
    <row r="155" spans="3:25" x14ac:dyDescent="0.2">
      <c r="C155" s="169" t="s">
        <v>132</v>
      </c>
      <c r="D155" s="169" t="s">
        <v>137</v>
      </c>
      <c r="E155" s="171">
        <v>107</v>
      </c>
      <c r="F155" s="171" t="s">
        <v>143</v>
      </c>
      <c r="G155" s="172">
        <v>35800</v>
      </c>
      <c r="H155" s="172">
        <v>34800</v>
      </c>
      <c r="I155" s="172">
        <v>36600</v>
      </c>
      <c r="J155" s="173">
        <f>SUM(H155+1000)</f>
        <v>35800</v>
      </c>
      <c r="K155" s="170" t="s">
        <v>144</v>
      </c>
      <c r="N155" s="172">
        <f>SUM(G155+2000)</f>
        <v>37800</v>
      </c>
      <c r="O155" s="220">
        <f>G155*104%</f>
        <v>37232</v>
      </c>
      <c r="P155" s="172">
        <v>39948</v>
      </c>
      <c r="R155" s="173">
        <f t="shared" ref="R155" si="32">P155*103%</f>
        <v>41146.44</v>
      </c>
      <c r="Y155" s="172">
        <v>39948</v>
      </c>
    </row>
    <row r="156" spans="3:25" x14ac:dyDescent="0.2">
      <c r="D156" s="169" t="s">
        <v>145</v>
      </c>
      <c r="N156" s="172"/>
      <c r="Y156" s="173"/>
    </row>
    <row r="157" spans="3:25" x14ac:dyDescent="0.2">
      <c r="C157" s="169" t="s">
        <v>132</v>
      </c>
      <c r="D157" s="169" t="s">
        <v>19</v>
      </c>
      <c r="E157" s="171">
        <v>102</v>
      </c>
      <c r="F157" s="171" t="s">
        <v>148</v>
      </c>
      <c r="G157" s="172">
        <v>26800</v>
      </c>
      <c r="H157" s="172">
        <v>25800</v>
      </c>
      <c r="I157" s="172">
        <v>25801</v>
      </c>
      <c r="J157" s="173">
        <f>SUM(H157+1000)</f>
        <v>26800</v>
      </c>
      <c r="K157" s="170" t="s">
        <v>149</v>
      </c>
      <c r="N157" s="172">
        <f t="shared" ref="N157:N177" si="33">SUM(G157+2000)</f>
        <v>28800</v>
      </c>
      <c r="O157" s="220">
        <f t="shared" ref="O157:O177" si="34">G157*104%</f>
        <v>27872</v>
      </c>
      <c r="P157" s="172">
        <v>29872</v>
      </c>
      <c r="R157" s="173">
        <f t="shared" ref="R157:R177" si="35">P157*103%</f>
        <v>30768.16</v>
      </c>
      <c r="Y157" s="172">
        <v>29872</v>
      </c>
    </row>
    <row r="158" spans="3:25" x14ac:dyDescent="0.2">
      <c r="C158" s="169" t="s">
        <v>132</v>
      </c>
      <c r="D158" s="169" t="s">
        <v>28</v>
      </c>
      <c r="E158" s="171" t="s">
        <v>43</v>
      </c>
      <c r="F158" s="171" t="s">
        <v>146</v>
      </c>
      <c r="G158" s="172">
        <v>31751</v>
      </c>
      <c r="H158" s="172">
        <v>30751</v>
      </c>
      <c r="I158" s="172">
        <v>35938</v>
      </c>
      <c r="J158" s="173">
        <f>SUM(H158+1000)</f>
        <v>31751</v>
      </c>
      <c r="N158" s="172">
        <f t="shared" si="33"/>
        <v>33751</v>
      </c>
      <c r="O158" s="220">
        <f t="shared" si="34"/>
        <v>33021.040000000001</v>
      </c>
      <c r="P158" s="172">
        <f>SUM(O158+2000)</f>
        <v>35021.040000000001</v>
      </c>
      <c r="R158" s="173">
        <f t="shared" si="35"/>
        <v>36071.671200000004</v>
      </c>
      <c r="Y158" s="172">
        <f>SUM(X158+2000)</f>
        <v>2000</v>
      </c>
    </row>
    <row r="159" spans="3:25" x14ac:dyDescent="0.2">
      <c r="C159" s="169" t="s">
        <v>132</v>
      </c>
      <c r="D159" s="169" t="s">
        <v>19</v>
      </c>
      <c r="E159" s="171" t="s">
        <v>43</v>
      </c>
      <c r="F159" s="171" t="s">
        <v>147</v>
      </c>
      <c r="G159" s="172">
        <v>31751</v>
      </c>
      <c r="H159" s="172">
        <v>30751</v>
      </c>
      <c r="I159" s="172">
        <v>34786</v>
      </c>
      <c r="J159" s="173">
        <f>SUM(H159+1000)</f>
        <v>31751</v>
      </c>
      <c r="N159" s="172">
        <f t="shared" si="33"/>
        <v>33751</v>
      </c>
      <c r="O159" s="220">
        <f t="shared" si="34"/>
        <v>33021.040000000001</v>
      </c>
      <c r="P159" s="172">
        <v>35656</v>
      </c>
      <c r="R159" s="173">
        <f t="shared" si="35"/>
        <v>36725.68</v>
      </c>
      <c r="Y159" s="172">
        <v>35656</v>
      </c>
    </row>
    <row r="160" spans="3:25" x14ac:dyDescent="0.2">
      <c r="C160" s="169" t="s">
        <v>132</v>
      </c>
      <c r="D160" s="169" t="s">
        <v>297</v>
      </c>
      <c r="E160" s="171">
        <v>102</v>
      </c>
      <c r="F160" s="171" t="s">
        <v>151</v>
      </c>
      <c r="G160" s="172">
        <v>23638</v>
      </c>
      <c r="J160" s="173"/>
      <c r="K160" s="170" t="s">
        <v>152</v>
      </c>
      <c r="L160" s="169" t="s">
        <v>27</v>
      </c>
      <c r="N160" s="172">
        <f t="shared" si="33"/>
        <v>25638</v>
      </c>
      <c r="O160" s="220">
        <f t="shared" si="34"/>
        <v>24583.52</v>
      </c>
      <c r="P160" s="172">
        <v>28600</v>
      </c>
      <c r="R160" s="173">
        <f t="shared" si="35"/>
        <v>29458</v>
      </c>
      <c r="Y160" s="172">
        <v>28600</v>
      </c>
    </row>
    <row r="161" spans="2:25" x14ac:dyDescent="0.2">
      <c r="D161" s="226" t="s">
        <v>38</v>
      </c>
      <c r="J161" s="173"/>
      <c r="N161" s="172"/>
      <c r="O161" s="220"/>
      <c r="P161" s="172"/>
      <c r="R161" s="173"/>
      <c r="Y161" s="172"/>
    </row>
    <row r="162" spans="2:25" x14ac:dyDescent="0.2">
      <c r="B162" s="222"/>
      <c r="C162" s="169" t="s">
        <v>132</v>
      </c>
      <c r="D162" s="222" t="s">
        <v>45</v>
      </c>
      <c r="E162" s="223" t="s">
        <v>51</v>
      </c>
      <c r="F162" s="223" t="s">
        <v>153</v>
      </c>
      <c r="G162" s="172">
        <v>34092</v>
      </c>
      <c r="H162" s="224">
        <v>33092</v>
      </c>
      <c r="I162" s="224">
        <v>1800</v>
      </c>
      <c r="J162" s="173">
        <f t="shared" ref="J162:J177" si="36">SUM(H162+1000)</f>
        <v>34092</v>
      </c>
      <c r="N162" s="172">
        <f t="shared" si="33"/>
        <v>36092</v>
      </c>
      <c r="O162" s="220">
        <f t="shared" si="34"/>
        <v>35455.68</v>
      </c>
      <c r="P162" s="172">
        <v>38138</v>
      </c>
      <c r="R162" s="173">
        <f t="shared" si="35"/>
        <v>39282.14</v>
      </c>
      <c r="Y162" s="172">
        <v>38138</v>
      </c>
    </row>
    <row r="163" spans="2:25" x14ac:dyDescent="0.2">
      <c r="B163" s="222"/>
      <c r="C163" s="169" t="s">
        <v>132</v>
      </c>
      <c r="D163" s="222" t="s">
        <v>45</v>
      </c>
      <c r="E163" s="223" t="s">
        <v>51</v>
      </c>
      <c r="F163" s="223" t="s">
        <v>154</v>
      </c>
      <c r="G163" s="172">
        <v>33755</v>
      </c>
      <c r="H163" s="224">
        <v>32755</v>
      </c>
      <c r="I163" s="224">
        <v>1800</v>
      </c>
      <c r="J163" s="173">
        <f t="shared" si="36"/>
        <v>33755</v>
      </c>
      <c r="N163" s="172">
        <f t="shared" si="33"/>
        <v>35755</v>
      </c>
      <c r="O163" s="220">
        <f t="shared" si="34"/>
        <v>35105.200000000004</v>
      </c>
      <c r="P163" s="172">
        <f>SUM(O163+2000)</f>
        <v>37105.200000000004</v>
      </c>
      <c r="R163" s="173">
        <f t="shared" si="35"/>
        <v>38218.356000000007</v>
      </c>
      <c r="Y163" s="172">
        <f>SUM(X163+2000)</f>
        <v>2000</v>
      </c>
    </row>
    <row r="164" spans="2:25" x14ac:dyDescent="0.2">
      <c r="C164" s="169" t="s">
        <v>132</v>
      </c>
      <c r="D164" s="169" t="s">
        <v>155</v>
      </c>
      <c r="E164" s="171" t="s">
        <v>59</v>
      </c>
      <c r="F164" s="171" t="s">
        <v>156</v>
      </c>
      <c r="G164" s="172">
        <v>44905</v>
      </c>
      <c r="H164" s="172">
        <v>43905</v>
      </c>
      <c r="I164" s="172">
        <v>45705</v>
      </c>
      <c r="J164" s="173">
        <f t="shared" si="36"/>
        <v>44905</v>
      </c>
      <c r="N164" s="172">
        <f t="shared" si="33"/>
        <v>46905</v>
      </c>
      <c r="O164" s="220">
        <f t="shared" si="34"/>
        <v>46701.200000000004</v>
      </c>
      <c r="P164" s="172">
        <v>51900</v>
      </c>
      <c r="R164" s="173">
        <f t="shared" si="35"/>
        <v>53457</v>
      </c>
      <c r="Y164" s="172">
        <v>51900</v>
      </c>
    </row>
    <row r="165" spans="2:25" x14ac:dyDescent="0.2">
      <c r="C165" s="169" t="s">
        <v>132</v>
      </c>
      <c r="D165" s="169" t="s">
        <v>167</v>
      </c>
      <c r="E165" s="171" t="s">
        <v>165</v>
      </c>
      <c r="F165" s="171" t="s">
        <v>168</v>
      </c>
      <c r="G165" s="172">
        <v>32516</v>
      </c>
      <c r="H165" s="172">
        <v>31516</v>
      </c>
      <c r="I165" s="172">
        <v>33316</v>
      </c>
      <c r="J165" s="173">
        <f t="shared" si="36"/>
        <v>32516</v>
      </c>
      <c r="N165" s="172">
        <f t="shared" si="33"/>
        <v>34516</v>
      </c>
      <c r="O165" s="220">
        <f t="shared" si="34"/>
        <v>33816.639999999999</v>
      </c>
      <c r="P165" s="172">
        <v>36467</v>
      </c>
      <c r="R165" s="173">
        <f t="shared" si="35"/>
        <v>37561.01</v>
      </c>
      <c r="Y165" s="172">
        <v>36467</v>
      </c>
    </row>
    <row r="166" spans="2:25" x14ac:dyDescent="0.2">
      <c r="C166" s="169" t="s">
        <v>132</v>
      </c>
      <c r="D166" s="169" t="s">
        <v>167</v>
      </c>
      <c r="E166" s="171" t="s">
        <v>165</v>
      </c>
      <c r="F166" s="171" t="s">
        <v>169</v>
      </c>
      <c r="G166" s="172">
        <v>32370</v>
      </c>
      <c r="H166" s="172">
        <v>31370</v>
      </c>
      <c r="I166" s="172">
        <v>33170</v>
      </c>
      <c r="J166" s="173">
        <f t="shared" si="36"/>
        <v>32370</v>
      </c>
      <c r="N166" s="172">
        <f t="shared" si="33"/>
        <v>34370</v>
      </c>
      <c r="O166" s="220">
        <f t="shared" si="34"/>
        <v>33664.800000000003</v>
      </c>
      <c r="P166" s="172">
        <v>36312</v>
      </c>
      <c r="R166" s="173">
        <f t="shared" si="35"/>
        <v>37401.360000000001</v>
      </c>
      <c r="Y166" s="172">
        <v>36312</v>
      </c>
    </row>
    <row r="167" spans="2:25" x14ac:dyDescent="0.2">
      <c r="C167" s="169" t="s">
        <v>132</v>
      </c>
      <c r="D167" s="169" t="s">
        <v>167</v>
      </c>
      <c r="E167" s="171" t="s">
        <v>165</v>
      </c>
      <c r="F167" s="171" t="s">
        <v>170</v>
      </c>
      <c r="G167" s="172">
        <v>32050</v>
      </c>
      <c r="H167" s="172">
        <v>31050</v>
      </c>
      <c r="I167" s="172">
        <v>32850</v>
      </c>
      <c r="J167" s="173">
        <f t="shared" si="36"/>
        <v>32050</v>
      </c>
      <c r="N167" s="172">
        <f t="shared" si="33"/>
        <v>34050</v>
      </c>
      <c r="O167" s="220">
        <f t="shared" si="34"/>
        <v>33332</v>
      </c>
      <c r="P167" s="172">
        <v>35973</v>
      </c>
      <c r="R167" s="173">
        <f t="shared" si="35"/>
        <v>37052.19</v>
      </c>
      <c r="Y167" s="172">
        <v>35973</v>
      </c>
    </row>
    <row r="168" spans="2:25" x14ac:dyDescent="0.2">
      <c r="B168" s="222"/>
      <c r="C168" s="169" t="s">
        <v>132</v>
      </c>
      <c r="D168" s="222" t="s">
        <v>164</v>
      </c>
      <c r="E168" s="223" t="s">
        <v>165</v>
      </c>
      <c r="F168" s="223" t="s">
        <v>171</v>
      </c>
      <c r="G168" s="172">
        <v>30555</v>
      </c>
      <c r="H168" s="224">
        <v>29555</v>
      </c>
      <c r="I168" s="224">
        <v>1800</v>
      </c>
      <c r="J168" s="173">
        <f t="shared" si="36"/>
        <v>30555</v>
      </c>
      <c r="K168" s="225"/>
      <c r="L168" s="221"/>
      <c r="M168" s="221"/>
      <c r="N168" s="172">
        <f t="shared" si="33"/>
        <v>32555</v>
      </c>
      <c r="O168" s="220">
        <f t="shared" si="34"/>
        <v>31777.200000000001</v>
      </c>
      <c r="P168" s="172">
        <v>34388</v>
      </c>
      <c r="R168" s="173">
        <f t="shared" si="35"/>
        <v>35419.64</v>
      </c>
      <c r="Y168" s="172">
        <v>34388</v>
      </c>
    </row>
    <row r="169" spans="2:25" x14ac:dyDescent="0.2">
      <c r="C169" s="169" t="s">
        <v>132</v>
      </c>
      <c r="D169" s="169" t="s">
        <v>167</v>
      </c>
      <c r="E169" s="171" t="s">
        <v>165</v>
      </c>
      <c r="F169" s="171" t="s">
        <v>172</v>
      </c>
      <c r="G169" s="172">
        <v>29972</v>
      </c>
      <c r="H169" s="172">
        <v>28972</v>
      </c>
      <c r="I169" s="172">
        <v>30772</v>
      </c>
      <c r="J169" s="173">
        <f t="shared" si="36"/>
        <v>29972</v>
      </c>
      <c r="N169" s="172">
        <f t="shared" si="33"/>
        <v>31972</v>
      </c>
      <c r="O169" s="220">
        <f t="shared" si="34"/>
        <v>31170.880000000001</v>
      </c>
      <c r="P169" s="172">
        <v>33770</v>
      </c>
      <c r="R169" s="173">
        <f t="shared" si="35"/>
        <v>34783.1</v>
      </c>
      <c r="Y169" s="172">
        <v>33770</v>
      </c>
    </row>
    <row r="170" spans="2:25" x14ac:dyDescent="0.2">
      <c r="C170" s="169" t="s">
        <v>132</v>
      </c>
      <c r="D170" s="169" t="s">
        <v>167</v>
      </c>
      <c r="E170" s="171" t="s">
        <v>165</v>
      </c>
      <c r="F170" s="171" t="s">
        <v>173</v>
      </c>
      <c r="G170" s="172">
        <v>29972</v>
      </c>
      <c r="H170" s="172">
        <v>28972</v>
      </c>
      <c r="I170" s="172">
        <v>30772</v>
      </c>
      <c r="J170" s="173">
        <f t="shared" si="36"/>
        <v>29972</v>
      </c>
      <c r="N170" s="172">
        <f t="shared" si="33"/>
        <v>31972</v>
      </c>
      <c r="O170" s="220">
        <f t="shared" si="34"/>
        <v>31170.880000000001</v>
      </c>
      <c r="P170" s="172">
        <v>33770</v>
      </c>
      <c r="R170" s="173">
        <f t="shared" si="35"/>
        <v>34783.1</v>
      </c>
      <c r="Y170" s="172">
        <v>33770</v>
      </c>
    </row>
    <row r="171" spans="2:25" x14ac:dyDescent="0.2">
      <c r="C171" s="169" t="s">
        <v>132</v>
      </c>
      <c r="D171" s="169" t="s">
        <v>167</v>
      </c>
      <c r="E171" s="171" t="s">
        <v>165</v>
      </c>
      <c r="F171" s="171" t="s">
        <v>174</v>
      </c>
      <c r="G171" s="172">
        <v>25140</v>
      </c>
      <c r="H171" s="172">
        <v>24140</v>
      </c>
      <c r="I171" s="172">
        <v>25940</v>
      </c>
      <c r="J171" s="173">
        <f t="shared" si="36"/>
        <v>25140</v>
      </c>
      <c r="N171" s="172">
        <f t="shared" si="33"/>
        <v>27140</v>
      </c>
      <c r="O171" s="220">
        <f t="shared" si="34"/>
        <v>26145.600000000002</v>
      </c>
      <c r="P171" s="172">
        <f>SUM(O171+2000)</f>
        <v>28145.600000000002</v>
      </c>
      <c r="R171" s="173">
        <f t="shared" si="35"/>
        <v>28989.968000000004</v>
      </c>
      <c r="Y171" s="172">
        <f>SUM(X171+2000)</f>
        <v>2000</v>
      </c>
    </row>
    <row r="172" spans="2:25" x14ac:dyDescent="0.2">
      <c r="C172" s="169" t="s">
        <v>132</v>
      </c>
      <c r="D172" s="169" t="s">
        <v>167</v>
      </c>
      <c r="E172" s="171" t="s">
        <v>165</v>
      </c>
      <c r="F172" s="171" t="s">
        <v>175</v>
      </c>
      <c r="G172" s="172">
        <v>27776</v>
      </c>
      <c r="H172" s="172">
        <v>26776</v>
      </c>
      <c r="I172" s="172">
        <v>28576</v>
      </c>
      <c r="J172" s="173">
        <f t="shared" si="36"/>
        <v>27776</v>
      </c>
      <c r="N172" s="172">
        <f t="shared" si="33"/>
        <v>29776</v>
      </c>
      <c r="O172" s="220">
        <f t="shared" si="34"/>
        <v>28887.040000000001</v>
      </c>
      <c r="P172" s="172">
        <f>SUM(O172+2000)</f>
        <v>30887.040000000001</v>
      </c>
      <c r="R172" s="173">
        <f t="shared" si="35"/>
        <v>31813.6512</v>
      </c>
      <c r="Y172" s="172">
        <f>SUM(X172+2000)</f>
        <v>2000</v>
      </c>
    </row>
    <row r="173" spans="2:25" x14ac:dyDescent="0.2">
      <c r="C173" s="169" t="s">
        <v>132</v>
      </c>
      <c r="D173" s="169" t="s">
        <v>167</v>
      </c>
      <c r="E173" s="171" t="s">
        <v>165</v>
      </c>
      <c r="F173" s="171" t="s">
        <v>176</v>
      </c>
      <c r="G173" s="172">
        <v>25140</v>
      </c>
      <c r="H173" s="172">
        <v>24140</v>
      </c>
      <c r="I173" s="172">
        <v>25940</v>
      </c>
      <c r="J173" s="173">
        <f t="shared" si="36"/>
        <v>25140</v>
      </c>
      <c r="N173" s="172">
        <f t="shared" si="33"/>
        <v>27140</v>
      </c>
      <c r="O173" s="220">
        <f t="shared" si="34"/>
        <v>26145.600000000002</v>
      </c>
      <c r="P173" s="172">
        <v>28649</v>
      </c>
      <c r="R173" s="173">
        <f t="shared" si="35"/>
        <v>29508.47</v>
      </c>
      <c r="Y173" s="172">
        <v>28649</v>
      </c>
    </row>
    <row r="174" spans="2:25" x14ac:dyDescent="0.2">
      <c r="C174" s="169" t="s">
        <v>132</v>
      </c>
      <c r="D174" s="169" t="s">
        <v>167</v>
      </c>
      <c r="E174" s="171" t="s">
        <v>165</v>
      </c>
      <c r="F174" s="171" t="s">
        <v>177</v>
      </c>
      <c r="G174" s="172">
        <v>25140</v>
      </c>
      <c r="H174" s="172">
        <v>24140</v>
      </c>
      <c r="I174" s="172">
        <v>25940</v>
      </c>
      <c r="J174" s="173">
        <f t="shared" si="36"/>
        <v>25140</v>
      </c>
      <c r="N174" s="172">
        <f t="shared" si="33"/>
        <v>27140</v>
      </c>
      <c r="O174" s="220">
        <f t="shared" si="34"/>
        <v>26145.600000000002</v>
      </c>
      <c r="P174" s="172">
        <v>28649</v>
      </c>
      <c r="R174" s="173">
        <f t="shared" si="35"/>
        <v>29508.47</v>
      </c>
      <c r="Y174" s="172">
        <v>28649</v>
      </c>
    </row>
    <row r="175" spans="2:25" x14ac:dyDescent="0.2">
      <c r="C175" s="169" t="s">
        <v>132</v>
      </c>
      <c r="D175" s="169" t="s">
        <v>164</v>
      </c>
      <c r="E175" s="171" t="s">
        <v>165</v>
      </c>
      <c r="F175" s="171" t="s">
        <v>1126</v>
      </c>
      <c r="G175" s="172">
        <v>25140</v>
      </c>
      <c r="H175" s="172">
        <v>24140</v>
      </c>
      <c r="I175" s="172">
        <v>25940</v>
      </c>
      <c r="J175" s="173">
        <f t="shared" si="36"/>
        <v>25140</v>
      </c>
      <c r="N175" s="172">
        <f t="shared" si="33"/>
        <v>27140</v>
      </c>
      <c r="O175" s="220">
        <f t="shared" si="34"/>
        <v>26145.600000000002</v>
      </c>
      <c r="P175" s="172">
        <f>SUM(O175+2000)</f>
        <v>28145.600000000002</v>
      </c>
      <c r="R175" s="173">
        <f t="shared" si="35"/>
        <v>28989.968000000004</v>
      </c>
      <c r="Y175" s="172">
        <f>SUM(X175+2000)</f>
        <v>2000</v>
      </c>
    </row>
    <row r="176" spans="2:25" x14ac:dyDescent="0.2">
      <c r="C176" s="169" t="s">
        <v>132</v>
      </c>
      <c r="D176" s="169" t="s">
        <v>1132</v>
      </c>
      <c r="E176" s="171" t="s">
        <v>165</v>
      </c>
      <c r="F176" s="171" t="s">
        <v>1133</v>
      </c>
      <c r="G176" s="172">
        <v>25140</v>
      </c>
      <c r="H176" s="172">
        <v>24140</v>
      </c>
      <c r="I176" s="172">
        <v>25940</v>
      </c>
      <c r="J176" s="173">
        <f t="shared" ref="J176" si="37">SUM(H176+1000)</f>
        <v>25140</v>
      </c>
      <c r="N176" s="172">
        <f t="shared" ref="N176" si="38">SUM(G176+2000)</f>
        <v>27140</v>
      </c>
      <c r="O176" s="220">
        <f t="shared" ref="O176" si="39">G176*104%</f>
        <v>26145.600000000002</v>
      </c>
      <c r="P176" s="172">
        <v>25497</v>
      </c>
      <c r="R176" s="173">
        <f t="shared" si="35"/>
        <v>26261.91</v>
      </c>
      <c r="Y176" s="172">
        <v>25497</v>
      </c>
    </row>
    <row r="177" spans="1:25" x14ac:dyDescent="0.2">
      <c r="C177" s="169" t="s">
        <v>132</v>
      </c>
      <c r="D177" s="169" t="s">
        <v>159</v>
      </c>
      <c r="E177" s="171">
        <v>106</v>
      </c>
      <c r="F177" s="171" t="s">
        <v>162</v>
      </c>
      <c r="G177" s="172">
        <v>47800</v>
      </c>
      <c r="H177" s="172">
        <v>46800</v>
      </c>
      <c r="I177" s="172">
        <v>48600</v>
      </c>
      <c r="J177" s="173">
        <f t="shared" si="36"/>
        <v>47800</v>
      </c>
      <c r="N177" s="172">
        <f t="shared" si="33"/>
        <v>49800</v>
      </c>
      <c r="O177" s="220">
        <f t="shared" si="34"/>
        <v>49712</v>
      </c>
      <c r="P177" s="172">
        <f>SUM(O177+2000)</f>
        <v>51712</v>
      </c>
      <c r="R177" s="173">
        <f t="shared" si="35"/>
        <v>53263.360000000001</v>
      </c>
      <c r="Y177" s="172">
        <f>SUM(X177+2000)</f>
        <v>2000</v>
      </c>
    </row>
    <row r="178" spans="1:25" x14ac:dyDescent="0.2">
      <c r="A178" s="221"/>
      <c r="D178" s="169" t="s">
        <v>103</v>
      </c>
      <c r="N178" s="172"/>
      <c r="Y178" s="173"/>
    </row>
    <row r="179" spans="1:25" x14ac:dyDescent="0.2">
      <c r="C179" s="169" t="s">
        <v>132</v>
      </c>
      <c r="D179" s="169" t="s">
        <v>159</v>
      </c>
      <c r="E179" s="171">
        <v>106</v>
      </c>
      <c r="F179" s="171" t="s">
        <v>161</v>
      </c>
      <c r="G179" s="172">
        <v>37000</v>
      </c>
      <c r="H179" s="172">
        <v>36000</v>
      </c>
      <c r="I179" s="172">
        <v>39800</v>
      </c>
      <c r="J179" s="173">
        <f>SUM(H179+1000)</f>
        <v>37000</v>
      </c>
      <c r="N179" s="172">
        <f>SUM(G179+2000)</f>
        <v>39000</v>
      </c>
      <c r="O179" s="220">
        <f>G179*104%</f>
        <v>38480</v>
      </c>
      <c r="P179" s="172">
        <v>43132</v>
      </c>
      <c r="R179" s="173">
        <f t="shared" ref="R179" si="40">P179*103%</f>
        <v>44425.96</v>
      </c>
      <c r="Y179" s="172">
        <v>43132</v>
      </c>
    </row>
    <row r="180" spans="1:25" x14ac:dyDescent="0.2">
      <c r="D180" s="169" t="s">
        <v>103</v>
      </c>
      <c r="N180" s="172"/>
      <c r="Y180" s="173"/>
    </row>
    <row r="181" spans="1:25" x14ac:dyDescent="0.2">
      <c r="C181" s="169" t="s">
        <v>132</v>
      </c>
      <c r="D181" s="169" t="s">
        <v>159</v>
      </c>
      <c r="E181" s="171">
        <v>106</v>
      </c>
      <c r="F181" s="171" t="s">
        <v>160</v>
      </c>
      <c r="G181" s="172">
        <v>47800</v>
      </c>
      <c r="H181" s="172">
        <v>46800</v>
      </c>
      <c r="I181" s="172">
        <v>48600</v>
      </c>
      <c r="J181" s="173">
        <f>SUM(H181+1000)</f>
        <v>47800</v>
      </c>
      <c r="N181" s="172">
        <f>SUM(G181+2000)</f>
        <v>49800</v>
      </c>
      <c r="O181" s="220">
        <f>G181*104%</f>
        <v>49712</v>
      </c>
      <c r="P181" s="172">
        <f>SUM(O181+2000)</f>
        <v>51712</v>
      </c>
      <c r="R181" s="173">
        <f t="shared" ref="R181" si="41">P181*103%</f>
        <v>53263.360000000001</v>
      </c>
      <c r="Y181" s="172">
        <f>SUM(X181+2000)</f>
        <v>2000</v>
      </c>
    </row>
    <row r="182" spans="1:25" x14ac:dyDescent="0.2">
      <c r="D182" s="169" t="s">
        <v>103</v>
      </c>
      <c r="N182" s="172"/>
      <c r="Y182" s="173"/>
    </row>
    <row r="183" spans="1:25" x14ac:dyDescent="0.2">
      <c r="B183" s="226"/>
      <c r="C183" s="169" t="s">
        <v>132</v>
      </c>
      <c r="D183" s="226" t="s">
        <v>159</v>
      </c>
      <c r="E183" s="227">
        <v>106</v>
      </c>
      <c r="F183" s="227" t="s">
        <v>163</v>
      </c>
      <c r="G183" s="172">
        <v>36000</v>
      </c>
      <c r="H183" s="228">
        <v>35000</v>
      </c>
      <c r="I183" s="228">
        <v>35001</v>
      </c>
      <c r="J183" s="173">
        <f>SUM(H183+1000)</f>
        <v>36000</v>
      </c>
      <c r="N183" s="172">
        <f>SUM(G183+2000)</f>
        <v>38000</v>
      </c>
      <c r="O183" s="220">
        <f>G183*104%</f>
        <v>37440</v>
      </c>
      <c r="P183" s="172">
        <v>40160</v>
      </c>
      <c r="R183" s="173">
        <f t="shared" ref="R183" si="42">P183*103%</f>
        <v>41364.800000000003</v>
      </c>
      <c r="Y183" s="172">
        <v>40160</v>
      </c>
    </row>
    <row r="184" spans="1:25" x14ac:dyDescent="0.2">
      <c r="B184" s="226"/>
      <c r="C184" s="226"/>
      <c r="D184" s="226" t="s">
        <v>103</v>
      </c>
      <c r="E184" s="227"/>
      <c r="F184" s="227"/>
      <c r="H184" s="228"/>
      <c r="I184" s="228"/>
      <c r="N184" s="172"/>
      <c r="Y184" s="173"/>
    </row>
    <row r="185" spans="1:25" x14ac:dyDescent="0.2">
      <c r="B185" s="248"/>
      <c r="C185" s="248"/>
      <c r="D185" s="248"/>
      <c r="N185" s="172"/>
      <c r="Y185" s="173"/>
    </row>
    <row r="186" spans="1:25" x14ac:dyDescent="0.2">
      <c r="B186" s="226"/>
      <c r="C186" s="226"/>
      <c r="D186" s="233" t="s">
        <v>1190</v>
      </c>
      <c r="E186" s="227"/>
      <c r="F186" s="227"/>
      <c r="N186" s="172"/>
      <c r="Y186" s="173"/>
    </row>
    <row r="187" spans="1:25" x14ac:dyDescent="0.2">
      <c r="B187" s="226"/>
      <c r="C187" s="169" t="s">
        <v>132</v>
      </c>
      <c r="D187" s="226" t="s">
        <v>1189</v>
      </c>
      <c r="E187" s="227"/>
      <c r="F187" s="227" t="s">
        <v>179</v>
      </c>
      <c r="N187" s="172"/>
      <c r="Y187" s="173"/>
    </row>
    <row r="188" spans="1:25" x14ac:dyDescent="0.2">
      <c r="B188" s="226"/>
      <c r="C188" s="169" t="s">
        <v>132</v>
      </c>
      <c r="D188" s="226" t="s">
        <v>1189</v>
      </c>
      <c r="E188" s="227"/>
      <c r="F188" s="227" t="s">
        <v>180</v>
      </c>
      <c r="N188" s="172"/>
      <c r="Y188" s="173"/>
    </row>
    <row r="189" spans="1:25" x14ac:dyDescent="0.2">
      <c r="N189" s="172"/>
      <c r="Y189" s="173"/>
    </row>
    <row r="190" spans="1:25" x14ac:dyDescent="0.2">
      <c r="D190" s="219" t="s">
        <v>73</v>
      </c>
      <c r="G190" s="229">
        <f>SUM(G146:G184)</f>
        <v>1000133</v>
      </c>
      <c r="H190" s="229">
        <v>925355</v>
      </c>
      <c r="I190" s="229">
        <v>842515</v>
      </c>
      <c r="N190" s="229">
        <f>SUM(N146:N184)</f>
        <v>1056133</v>
      </c>
      <c r="O190" s="230">
        <f>G190*102%</f>
        <v>1020135.66</v>
      </c>
      <c r="P190" s="229">
        <f>SUM(P146:P184)</f>
        <v>1112991.48</v>
      </c>
      <c r="Q190" s="174">
        <f>P190*102%</f>
        <v>1135251.3096</v>
      </c>
      <c r="R190" s="231">
        <f>SUM(R146:R184)</f>
        <v>1146381.2244000002</v>
      </c>
      <c r="S190" s="173">
        <f>SUM(P190-R190)</f>
        <v>-33389.7444000002</v>
      </c>
      <c r="Y190" s="229">
        <f>SUM(Y146:Y184)</f>
        <v>809507</v>
      </c>
    </row>
    <row r="191" spans="1:25" x14ac:dyDescent="0.2">
      <c r="D191" s="219"/>
      <c r="N191" s="172"/>
      <c r="O191" s="230">
        <f>SUM(O190-G190)</f>
        <v>20002.660000000033</v>
      </c>
      <c r="P191" s="229"/>
      <c r="Y191" s="229"/>
    </row>
    <row r="192" spans="1:25" x14ac:dyDescent="0.2">
      <c r="C192" s="219" t="s">
        <v>181</v>
      </c>
      <c r="D192" s="219"/>
      <c r="N192" s="172"/>
      <c r="Y192" s="173"/>
    </row>
    <row r="193" spans="3:25" x14ac:dyDescent="0.2">
      <c r="N193" s="172"/>
      <c r="Y193" s="173"/>
    </row>
    <row r="194" spans="3:25" x14ac:dyDescent="0.2">
      <c r="C194" s="169" t="s">
        <v>182</v>
      </c>
      <c r="D194" s="169" t="s">
        <v>183</v>
      </c>
      <c r="E194" s="171">
        <v>112</v>
      </c>
      <c r="F194" s="171" t="s">
        <v>184</v>
      </c>
      <c r="G194" s="172">
        <v>68265</v>
      </c>
      <c r="H194" s="172">
        <v>67265</v>
      </c>
      <c r="I194" s="172">
        <v>67265</v>
      </c>
      <c r="J194" s="173">
        <f>SUM(H194+1000)</f>
        <v>68265</v>
      </c>
      <c r="N194" s="172">
        <f>SUM(G194+2000)</f>
        <v>70265</v>
      </c>
      <c r="O194" s="220">
        <f>G194*104%</f>
        <v>70995.600000000006</v>
      </c>
      <c r="P194" s="172">
        <f>SUM(O194+2000)</f>
        <v>72995.600000000006</v>
      </c>
      <c r="R194" s="173">
        <f t="shared" ref="R194" si="43">P194*103%</f>
        <v>75185.468000000008</v>
      </c>
      <c r="Y194" s="172">
        <f>SUM(X194+2000)</f>
        <v>2000</v>
      </c>
    </row>
    <row r="195" spans="3:25" x14ac:dyDescent="0.2">
      <c r="D195" s="169" t="s">
        <v>185</v>
      </c>
      <c r="N195" s="172"/>
      <c r="Y195" s="173"/>
    </row>
    <row r="196" spans="3:25" x14ac:dyDescent="0.2">
      <c r="D196" s="169" t="s">
        <v>142</v>
      </c>
      <c r="N196" s="172"/>
      <c r="Y196" s="173"/>
    </row>
    <row r="197" spans="3:25" x14ac:dyDescent="0.2">
      <c r="C197" s="169" t="s">
        <v>182</v>
      </c>
      <c r="D197" s="169" t="s">
        <v>188</v>
      </c>
      <c r="E197" s="171">
        <v>106</v>
      </c>
      <c r="F197" s="171" t="s">
        <v>190</v>
      </c>
      <c r="G197" s="172">
        <v>36647</v>
      </c>
      <c r="H197" s="172">
        <v>35647</v>
      </c>
      <c r="I197" s="172">
        <v>39954</v>
      </c>
      <c r="J197" s="173">
        <f>SUM(H197+1000)</f>
        <v>36647</v>
      </c>
      <c r="N197" s="172">
        <f>SUM(G197+2000)</f>
        <v>38647</v>
      </c>
      <c r="O197" s="220">
        <f>G197*104%</f>
        <v>38112.880000000005</v>
      </c>
      <c r="P197" s="172">
        <v>40846</v>
      </c>
      <c r="R197" s="173">
        <f t="shared" ref="R197:R202" si="44">P197*103%</f>
        <v>42071.380000000005</v>
      </c>
      <c r="Y197" s="172">
        <v>40846</v>
      </c>
    </row>
    <row r="198" spans="3:25" x14ac:dyDescent="0.2">
      <c r="C198" s="169" t="s">
        <v>182</v>
      </c>
      <c r="D198" s="169" t="s">
        <v>188</v>
      </c>
      <c r="E198" s="171">
        <v>106</v>
      </c>
      <c r="F198" s="171" t="s">
        <v>189</v>
      </c>
      <c r="G198" s="172">
        <v>40067</v>
      </c>
      <c r="H198" s="172">
        <v>39067</v>
      </c>
      <c r="I198" s="172">
        <v>47044</v>
      </c>
      <c r="J198" s="173">
        <f>SUM(H198+1000)</f>
        <v>40067</v>
      </c>
      <c r="N198" s="172">
        <f>SUM(G198+2000)</f>
        <v>42067</v>
      </c>
      <c r="O198" s="220">
        <f>G198*104%</f>
        <v>41669.68</v>
      </c>
      <c r="P198" s="172">
        <v>44471</v>
      </c>
      <c r="R198" s="173">
        <f t="shared" si="44"/>
        <v>45805.130000000005</v>
      </c>
      <c r="X198" s="229"/>
      <c r="Y198" s="172">
        <v>44471</v>
      </c>
    </row>
    <row r="199" spans="3:25" x14ac:dyDescent="0.2">
      <c r="C199" s="169" t="s">
        <v>182</v>
      </c>
      <c r="D199" s="169" t="s">
        <v>188</v>
      </c>
      <c r="E199" s="171">
        <v>106</v>
      </c>
      <c r="F199" s="171" t="s">
        <v>191</v>
      </c>
      <c r="G199" s="172">
        <v>35457</v>
      </c>
      <c r="H199" s="172">
        <v>34457</v>
      </c>
      <c r="I199" s="172">
        <v>39358</v>
      </c>
      <c r="J199" s="173">
        <f>SUM(H199+1000)</f>
        <v>35457</v>
      </c>
      <c r="N199" s="172">
        <f>SUM(G199+2000)</f>
        <v>37457</v>
      </c>
      <c r="O199" s="220">
        <f>G199*104%</f>
        <v>36875.279999999999</v>
      </c>
      <c r="P199" s="172">
        <v>39584</v>
      </c>
      <c r="R199" s="173">
        <f t="shared" si="44"/>
        <v>40771.520000000004</v>
      </c>
      <c r="Y199" s="172">
        <v>39584</v>
      </c>
    </row>
    <row r="200" spans="3:25" x14ac:dyDescent="0.2">
      <c r="C200" s="169" t="s">
        <v>182</v>
      </c>
      <c r="D200" s="169" t="s">
        <v>186</v>
      </c>
      <c r="E200" s="171" t="s">
        <v>16</v>
      </c>
      <c r="F200" s="171" t="s">
        <v>187</v>
      </c>
      <c r="G200" s="172">
        <v>43000</v>
      </c>
      <c r="H200" s="172">
        <v>42000</v>
      </c>
      <c r="I200" s="172">
        <v>45075</v>
      </c>
      <c r="J200" s="173">
        <f>SUM(H200+1000)</f>
        <v>43000</v>
      </c>
      <c r="N200" s="172">
        <f>SUM(G200+2000)</f>
        <v>45000</v>
      </c>
      <c r="O200" s="220">
        <f>G200*104%</f>
        <v>44720</v>
      </c>
      <c r="P200" s="172">
        <v>49654</v>
      </c>
      <c r="R200" s="173">
        <f t="shared" si="44"/>
        <v>51143.62</v>
      </c>
      <c r="Y200" s="172">
        <v>49654</v>
      </c>
    </row>
    <row r="201" spans="3:25" ht="9.75" customHeight="1" x14ac:dyDescent="0.2">
      <c r="N201" s="172"/>
      <c r="Y201" s="173"/>
    </row>
    <row r="202" spans="3:25" x14ac:dyDescent="0.2">
      <c r="D202" s="219" t="s">
        <v>73</v>
      </c>
      <c r="F202" s="172"/>
      <c r="G202" s="229">
        <f>SUM(G194:G200)</f>
        <v>223436</v>
      </c>
      <c r="H202" s="229">
        <v>218436</v>
      </c>
      <c r="I202" s="229">
        <v>238696</v>
      </c>
      <c r="N202" s="229">
        <f>SUM(N194:N200)</f>
        <v>233436</v>
      </c>
      <c r="O202" s="230">
        <f>G202*102%</f>
        <v>227904.72</v>
      </c>
      <c r="P202" s="229">
        <f>SUM(P194:P200)</f>
        <v>247550.6</v>
      </c>
      <c r="Q202" s="174">
        <f>P202*102%</f>
        <v>252501.61200000002</v>
      </c>
      <c r="R202" s="231">
        <f t="shared" si="44"/>
        <v>254977.11800000002</v>
      </c>
      <c r="Y202" s="229">
        <f>SUM(Y194:Y200)</f>
        <v>176555</v>
      </c>
    </row>
    <row r="203" spans="3:25" ht="21" customHeight="1" x14ac:dyDescent="0.2">
      <c r="D203" s="219"/>
      <c r="H203" s="229"/>
      <c r="I203" s="229"/>
      <c r="N203" s="172"/>
      <c r="O203" s="230">
        <f>SUM(O202-G202)</f>
        <v>4468.7200000000012</v>
      </c>
      <c r="P203" s="229"/>
      <c r="Y203" s="229"/>
    </row>
    <row r="204" spans="3:25" x14ac:dyDescent="0.2">
      <c r="C204" s="169" t="s">
        <v>192</v>
      </c>
      <c r="D204" s="169" t="s">
        <v>188</v>
      </c>
      <c r="E204" s="171">
        <v>106</v>
      </c>
      <c r="F204" s="171" t="s">
        <v>193</v>
      </c>
      <c r="G204" s="172">
        <v>35457</v>
      </c>
      <c r="H204" s="172">
        <v>34457</v>
      </c>
      <c r="I204" s="172">
        <v>34458</v>
      </c>
      <c r="J204" s="173">
        <f>SUM(H204+1000)</f>
        <v>35457</v>
      </c>
      <c r="N204" s="172">
        <f>SUM(G204+2000)</f>
        <v>37457</v>
      </c>
      <c r="O204" s="220">
        <f>G204*104%</f>
        <v>36875.279999999999</v>
      </c>
      <c r="P204" s="172">
        <f>SUM(O204+2000)</f>
        <v>38875.279999999999</v>
      </c>
      <c r="R204" s="173">
        <f t="shared" ref="R204" si="45">P204*103%</f>
        <v>40041.538399999998</v>
      </c>
      <c r="Y204" s="172">
        <f>SUM(X204+2000)</f>
        <v>2000</v>
      </c>
    </row>
    <row r="205" spans="3:25" x14ac:dyDescent="0.2">
      <c r="D205" s="219"/>
      <c r="H205" s="229"/>
      <c r="I205" s="229"/>
      <c r="N205" s="172"/>
      <c r="Y205" s="173"/>
    </row>
    <row r="206" spans="3:25" x14ac:dyDescent="0.2">
      <c r="D206" s="219" t="s">
        <v>73</v>
      </c>
      <c r="G206" s="229">
        <f>SUM(G204)</f>
        <v>35457</v>
      </c>
      <c r="H206" s="229">
        <v>34457</v>
      </c>
      <c r="I206" s="229">
        <v>34458</v>
      </c>
      <c r="N206" s="229">
        <f>SUM(N204:N205)</f>
        <v>37457</v>
      </c>
      <c r="O206" s="230">
        <f>G206*102%</f>
        <v>36166.14</v>
      </c>
      <c r="P206" s="229">
        <f>SUM(P204)</f>
        <v>38875.279999999999</v>
      </c>
      <c r="Q206" s="174">
        <f>P206*102%</f>
        <v>39652.785600000003</v>
      </c>
      <c r="R206" s="231">
        <f t="shared" ref="R206" si="46">P206*103%</f>
        <v>40041.538399999998</v>
      </c>
      <c r="Y206" s="229">
        <f>SUM(Y204)</f>
        <v>2000</v>
      </c>
    </row>
    <row r="207" spans="3:25" x14ac:dyDescent="0.2">
      <c r="D207" s="219"/>
      <c r="H207" s="229"/>
      <c r="I207" s="229"/>
      <c r="N207" s="172"/>
      <c r="O207" s="230">
        <f>SUM(O206-G206)</f>
        <v>709.13999999999942</v>
      </c>
      <c r="P207" s="229"/>
      <c r="Y207" s="229"/>
    </row>
    <row r="208" spans="3:25" x14ac:dyDescent="0.2">
      <c r="C208" s="219" t="s">
        <v>194</v>
      </c>
      <c r="D208" s="219"/>
      <c r="N208" s="172"/>
      <c r="Y208" s="173"/>
    </row>
    <row r="209" spans="3:25" x14ac:dyDescent="0.2">
      <c r="N209" s="172"/>
      <c r="Y209" s="173"/>
    </row>
    <row r="210" spans="3:25" x14ac:dyDescent="0.2">
      <c r="C210" s="169" t="s">
        <v>195</v>
      </c>
      <c r="D210" s="169" t="s">
        <v>196</v>
      </c>
      <c r="E210" s="171" t="s">
        <v>197</v>
      </c>
      <c r="F210" s="171" t="s">
        <v>198</v>
      </c>
      <c r="G210" s="172">
        <v>87460</v>
      </c>
      <c r="H210" s="172">
        <v>86460</v>
      </c>
      <c r="I210" s="172">
        <v>92460</v>
      </c>
      <c r="J210" s="173">
        <f>SUM(H210+1000)</f>
        <v>87460</v>
      </c>
      <c r="K210" s="170" t="s">
        <v>199</v>
      </c>
      <c r="N210" s="172">
        <f>SUM(G210+2000)</f>
        <v>89460</v>
      </c>
      <c r="O210" s="220">
        <f>G210*104%</f>
        <v>90958.400000000009</v>
      </c>
      <c r="P210" s="172">
        <v>94000</v>
      </c>
      <c r="R210" s="173">
        <f t="shared" ref="R210" si="47">P210*103%</f>
        <v>96820</v>
      </c>
      <c r="Y210" s="172">
        <v>94000</v>
      </c>
    </row>
    <row r="211" spans="3:25" x14ac:dyDescent="0.2">
      <c r="D211" s="169" t="s">
        <v>103</v>
      </c>
      <c r="N211" s="172"/>
      <c r="Y211" s="173"/>
    </row>
    <row r="212" spans="3:25" x14ac:dyDescent="0.2">
      <c r="C212" s="169" t="s">
        <v>195</v>
      </c>
      <c r="D212" s="169" t="s">
        <v>200</v>
      </c>
      <c r="E212" s="171" t="s">
        <v>201</v>
      </c>
      <c r="F212" s="171" t="s">
        <v>202</v>
      </c>
      <c r="G212" s="172">
        <v>56800</v>
      </c>
      <c r="H212" s="172">
        <v>55800</v>
      </c>
      <c r="I212" s="172">
        <v>57600</v>
      </c>
      <c r="J212" s="173">
        <f>SUM(H212+1000)</f>
        <v>56800</v>
      </c>
      <c r="K212" s="170" t="s">
        <v>203</v>
      </c>
      <c r="N212" s="172">
        <f>SUM(G212+2000)</f>
        <v>58800</v>
      </c>
      <c r="O212" s="220">
        <f>G212*104%</f>
        <v>59072</v>
      </c>
      <c r="P212" s="172">
        <v>65000</v>
      </c>
      <c r="R212" s="173">
        <f t="shared" ref="R212" si="48">P212*103%</f>
        <v>66950</v>
      </c>
      <c r="Y212" s="172">
        <v>65000</v>
      </c>
    </row>
    <row r="213" spans="3:25" x14ac:dyDescent="0.2">
      <c r="D213" s="169" t="s">
        <v>142</v>
      </c>
      <c r="N213" s="172"/>
      <c r="Y213" s="173"/>
    </row>
    <row r="214" spans="3:25" x14ac:dyDescent="0.2">
      <c r="C214" s="226" t="s">
        <v>195</v>
      </c>
      <c r="D214" s="226" t="s">
        <v>1138</v>
      </c>
      <c r="E214" s="227" t="s">
        <v>214</v>
      </c>
      <c r="F214" s="227" t="s">
        <v>218</v>
      </c>
      <c r="G214" s="250">
        <v>59800</v>
      </c>
      <c r="H214" s="250">
        <v>53800</v>
      </c>
      <c r="I214" s="250">
        <v>55600</v>
      </c>
      <c r="J214" s="251">
        <f>SUM(H214+1000)</f>
        <v>54800</v>
      </c>
      <c r="K214" s="252" t="s">
        <v>216</v>
      </c>
      <c r="L214" s="253"/>
      <c r="M214" s="253"/>
      <c r="N214" s="172">
        <f>SUM(G214+2000)</f>
        <v>61800</v>
      </c>
      <c r="O214" s="220">
        <f>G214*104%</f>
        <v>62192</v>
      </c>
      <c r="P214" s="172">
        <v>65000</v>
      </c>
      <c r="R214" s="173">
        <f t="shared" ref="R214:R230" si="49">P214*103%</f>
        <v>66950</v>
      </c>
      <c r="Y214" s="172">
        <v>65000</v>
      </c>
    </row>
    <row r="215" spans="3:25" x14ac:dyDescent="0.2">
      <c r="D215" s="169" t="s">
        <v>142</v>
      </c>
      <c r="F215" s="227"/>
      <c r="N215" s="172"/>
      <c r="Y215" s="173"/>
    </row>
    <row r="216" spans="3:25" x14ac:dyDescent="0.2">
      <c r="C216" s="169" t="s">
        <v>195</v>
      </c>
      <c r="D216" s="169" t="s">
        <v>207</v>
      </c>
      <c r="E216" s="171" t="s">
        <v>111</v>
      </c>
      <c r="F216" s="171" t="s">
        <v>208</v>
      </c>
      <c r="G216" s="172">
        <v>46560</v>
      </c>
      <c r="H216" s="172">
        <v>45560</v>
      </c>
      <c r="I216" s="172">
        <v>47360</v>
      </c>
      <c r="J216" s="173">
        <f>SUM(H216+1000)</f>
        <v>46560</v>
      </c>
      <c r="K216" s="170" t="s">
        <v>209</v>
      </c>
      <c r="N216" s="172">
        <f>SUM(G216+2000)</f>
        <v>48560</v>
      </c>
      <c r="O216" s="220">
        <f>G216*104%</f>
        <v>48422.400000000001</v>
      </c>
      <c r="P216" s="172">
        <v>51000</v>
      </c>
      <c r="R216" s="173">
        <f t="shared" si="49"/>
        <v>52530</v>
      </c>
      <c r="Y216" s="172">
        <v>51000</v>
      </c>
    </row>
    <row r="217" spans="3:25" x14ac:dyDescent="0.2">
      <c r="D217" s="169" t="s">
        <v>142</v>
      </c>
      <c r="N217" s="172"/>
      <c r="Y217" s="173"/>
    </row>
    <row r="218" spans="3:25" x14ac:dyDescent="0.2">
      <c r="C218" s="169" t="s">
        <v>195</v>
      </c>
      <c r="D218" s="169" t="s">
        <v>207</v>
      </c>
      <c r="E218" s="171" t="s">
        <v>111</v>
      </c>
      <c r="F218" s="171" t="s">
        <v>210</v>
      </c>
      <c r="G218" s="172">
        <v>46560</v>
      </c>
      <c r="H218" s="172">
        <v>45560</v>
      </c>
      <c r="I218" s="172">
        <v>47360</v>
      </c>
      <c r="J218" s="173">
        <f>SUM(H218+1000)</f>
        <v>46560</v>
      </c>
      <c r="K218" s="170" t="s">
        <v>209</v>
      </c>
      <c r="N218" s="172">
        <f>SUM(G218+2000)</f>
        <v>48560</v>
      </c>
      <c r="O218" s="220">
        <f>G218*104%</f>
        <v>48422.400000000001</v>
      </c>
      <c r="P218" s="172">
        <v>51000</v>
      </c>
      <c r="R218" s="173">
        <f t="shared" si="49"/>
        <v>52530</v>
      </c>
      <c r="Y218" s="172">
        <v>51000</v>
      </c>
    </row>
    <row r="219" spans="3:25" x14ac:dyDescent="0.2">
      <c r="D219" s="169" t="s">
        <v>142</v>
      </c>
      <c r="N219" s="172"/>
      <c r="Y219" s="173"/>
    </row>
    <row r="220" spans="3:25" x14ac:dyDescent="0.2">
      <c r="C220" s="169" t="s">
        <v>195</v>
      </c>
      <c r="D220" s="169" t="s">
        <v>207</v>
      </c>
      <c r="E220" s="171">
        <v>109</v>
      </c>
      <c r="F220" s="171" t="s">
        <v>211</v>
      </c>
      <c r="G220" s="172">
        <v>44760</v>
      </c>
      <c r="H220" s="172">
        <v>43760</v>
      </c>
      <c r="I220" s="172">
        <v>50060</v>
      </c>
      <c r="J220" s="173">
        <f>SUM(H220+1000)</f>
        <v>44760</v>
      </c>
      <c r="K220" s="170" t="s">
        <v>212</v>
      </c>
      <c r="N220" s="172">
        <f>SUM(G220+2000)</f>
        <v>46760</v>
      </c>
      <c r="O220" s="220">
        <f>G220*104%</f>
        <v>46550.400000000001</v>
      </c>
      <c r="P220" s="172">
        <v>51000</v>
      </c>
      <c r="R220" s="173">
        <f t="shared" si="49"/>
        <v>52530</v>
      </c>
      <c r="Y220" s="172">
        <v>51000</v>
      </c>
    </row>
    <row r="221" spans="3:25" x14ac:dyDescent="0.2">
      <c r="D221" s="169" t="s">
        <v>142</v>
      </c>
      <c r="N221" s="172"/>
      <c r="Y221" s="173"/>
    </row>
    <row r="222" spans="3:25" x14ac:dyDescent="0.2">
      <c r="C222" s="226" t="s">
        <v>195</v>
      </c>
      <c r="D222" s="226" t="s">
        <v>204</v>
      </c>
      <c r="E222" s="227" t="s">
        <v>201</v>
      </c>
      <c r="F222" s="227" t="s">
        <v>205</v>
      </c>
      <c r="G222" s="250">
        <v>61137</v>
      </c>
      <c r="H222" s="250">
        <v>60137</v>
      </c>
      <c r="I222" s="250">
        <v>66274</v>
      </c>
      <c r="J222" s="251">
        <f>SUM(H222+1000)</f>
        <v>61137</v>
      </c>
      <c r="K222" s="252" t="s">
        <v>206</v>
      </c>
      <c r="L222" s="253"/>
      <c r="M222" s="253"/>
      <c r="N222" s="172">
        <f>SUM(G222+2000)</f>
        <v>63137</v>
      </c>
      <c r="O222" s="220">
        <f>G222*104%</f>
        <v>63582.48</v>
      </c>
      <c r="P222" s="172">
        <v>66280</v>
      </c>
      <c r="R222" s="173">
        <f t="shared" si="49"/>
        <v>68268.400000000009</v>
      </c>
      <c r="Y222" s="172">
        <v>66280</v>
      </c>
    </row>
    <row r="223" spans="3:25" x14ac:dyDescent="0.2">
      <c r="D223" s="169" t="s">
        <v>142</v>
      </c>
      <c r="F223" s="227"/>
      <c r="N223" s="172"/>
      <c r="Y223" s="173"/>
    </row>
    <row r="224" spans="3:25" x14ac:dyDescent="0.2">
      <c r="C224" s="169" t="s">
        <v>195</v>
      </c>
      <c r="D224" s="169" t="s">
        <v>204</v>
      </c>
      <c r="E224" s="171" t="s">
        <v>201</v>
      </c>
      <c r="F224" s="171" t="s">
        <v>1068</v>
      </c>
      <c r="G224" s="172">
        <v>61137</v>
      </c>
      <c r="H224" s="172">
        <v>60137</v>
      </c>
      <c r="I224" s="172">
        <v>70274</v>
      </c>
      <c r="J224" s="173">
        <f>SUM(H224+1000)</f>
        <v>61137</v>
      </c>
      <c r="K224" s="170" t="s">
        <v>206</v>
      </c>
      <c r="N224" s="172">
        <f>SUM(G224+2000)</f>
        <v>63137</v>
      </c>
      <c r="O224" s="220">
        <f>G224*104%</f>
        <v>63582.48</v>
      </c>
      <c r="P224" s="172">
        <v>66280</v>
      </c>
      <c r="R224" s="173">
        <f t="shared" si="49"/>
        <v>68268.400000000009</v>
      </c>
      <c r="Y224" s="172">
        <v>66280</v>
      </c>
    </row>
    <row r="225" spans="3:26" x14ac:dyDescent="0.2">
      <c r="D225" s="169" t="s">
        <v>142</v>
      </c>
      <c r="N225" s="172"/>
      <c r="Y225" s="173"/>
    </row>
    <row r="226" spans="3:26" x14ac:dyDescent="0.2">
      <c r="C226" s="169" t="s">
        <v>195</v>
      </c>
      <c r="D226" s="169" t="s">
        <v>213</v>
      </c>
      <c r="E226" s="171" t="s">
        <v>214</v>
      </c>
      <c r="F226" s="171" t="s">
        <v>215</v>
      </c>
      <c r="G226" s="172">
        <v>54800</v>
      </c>
      <c r="H226" s="172">
        <v>53800</v>
      </c>
      <c r="I226" s="172">
        <v>55600</v>
      </c>
      <c r="J226" s="173">
        <f>SUM(H226+1000)</f>
        <v>54800</v>
      </c>
      <c r="K226" s="170" t="s">
        <v>216</v>
      </c>
      <c r="N226" s="172">
        <f>SUM(G226+2000)</f>
        <v>56800</v>
      </c>
      <c r="O226" s="220">
        <f>G226*104%</f>
        <v>56992</v>
      </c>
      <c r="P226" s="172">
        <v>59590</v>
      </c>
      <c r="R226" s="173">
        <f t="shared" si="49"/>
        <v>61377.700000000004</v>
      </c>
      <c r="Y226" s="172">
        <v>59590</v>
      </c>
    </row>
    <row r="227" spans="3:26" x14ac:dyDescent="0.2">
      <c r="D227" s="169" t="s">
        <v>142</v>
      </c>
      <c r="N227" s="172"/>
      <c r="Y227" s="173"/>
    </row>
    <row r="228" spans="3:26" x14ac:dyDescent="0.2">
      <c r="C228" s="169" t="s">
        <v>195</v>
      </c>
      <c r="D228" s="169" t="s">
        <v>213</v>
      </c>
      <c r="E228" s="171" t="s">
        <v>214</v>
      </c>
      <c r="F228" s="171" t="s">
        <v>219</v>
      </c>
      <c r="G228" s="172">
        <v>54800</v>
      </c>
      <c r="H228" s="172">
        <v>53800</v>
      </c>
      <c r="I228" s="172">
        <v>55600</v>
      </c>
      <c r="J228" s="173">
        <f>SUM(H228+1000)</f>
        <v>54800</v>
      </c>
      <c r="K228" s="170" t="s">
        <v>216</v>
      </c>
      <c r="N228" s="172">
        <f>SUM(G228+2000)</f>
        <v>56800</v>
      </c>
      <c r="O228" s="220">
        <f>G228*104%</f>
        <v>56992</v>
      </c>
      <c r="P228" s="172">
        <v>59590</v>
      </c>
      <c r="R228" s="173">
        <f t="shared" si="49"/>
        <v>61377.700000000004</v>
      </c>
      <c r="Y228" s="172">
        <v>59590</v>
      </c>
    </row>
    <row r="229" spans="3:26" x14ac:dyDescent="0.2">
      <c r="D229" s="169" t="s">
        <v>142</v>
      </c>
      <c r="N229" s="172"/>
      <c r="Y229" s="173"/>
    </row>
    <row r="230" spans="3:26" x14ac:dyDescent="0.2">
      <c r="C230" s="226" t="s">
        <v>195</v>
      </c>
      <c r="D230" s="226" t="s">
        <v>220</v>
      </c>
      <c r="E230" s="227">
        <v>111</v>
      </c>
      <c r="F230" s="227" t="s">
        <v>221</v>
      </c>
      <c r="G230" s="250">
        <v>55000</v>
      </c>
      <c r="H230" s="250">
        <v>60000</v>
      </c>
      <c r="I230" s="250"/>
      <c r="J230" s="251">
        <f>SUM(H230+1000)</f>
        <v>61000</v>
      </c>
      <c r="K230" s="252"/>
      <c r="L230" s="253"/>
      <c r="M230" s="253"/>
      <c r="N230" s="172">
        <f>SUM(G230+2000)</f>
        <v>57000</v>
      </c>
      <c r="O230" s="220">
        <f>G230*104%</f>
        <v>57200</v>
      </c>
      <c r="P230" s="172">
        <v>59800</v>
      </c>
      <c r="R230" s="173">
        <f t="shared" si="49"/>
        <v>61594</v>
      </c>
      <c r="Y230" s="172">
        <v>59800</v>
      </c>
    </row>
    <row r="231" spans="3:26" x14ac:dyDescent="0.2">
      <c r="D231" s="169" t="s">
        <v>142</v>
      </c>
      <c r="F231" s="227"/>
      <c r="J231" s="173"/>
      <c r="N231" s="172"/>
      <c r="Y231" s="173"/>
      <c r="Z231" s="173"/>
    </row>
    <row r="232" spans="3:26" x14ac:dyDescent="0.2">
      <c r="C232" s="169" t="s">
        <v>195</v>
      </c>
      <c r="D232" s="169" t="s">
        <v>1137</v>
      </c>
      <c r="E232" s="171">
        <v>109</v>
      </c>
      <c r="F232" s="227" t="s">
        <v>1127</v>
      </c>
      <c r="J232" s="173"/>
      <c r="N232" s="172"/>
      <c r="P232" s="172">
        <v>50000</v>
      </c>
      <c r="R232" s="173">
        <v>50000</v>
      </c>
      <c r="Y232" s="172">
        <v>50000</v>
      </c>
    </row>
    <row r="233" spans="3:26" x14ac:dyDescent="0.2">
      <c r="D233" s="239" t="s">
        <v>142</v>
      </c>
      <c r="F233" s="227"/>
      <c r="J233" s="173"/>
      <c r="N233" s="172"/>
      <c r="Y233" s="173"/>
    </row>
    <row r="234" spans="3:26" x14ac:dyDescent="0.2">
      <c r="N234" s="172"/>
      <c r="Y234" s="173"/>
    </row>
    <row r="235" spans="3:26" x14ac:dyDescent="0.2">
      <c r="D235" s="219" t="s">
        <v>73</v>
      </c>
      <c r="G235" s="229">
        <f>SUM(G210:G230)</f>
        <v>628814</v>
      </c>
      <c r="H235" s="229">
        <v>618814</v>
      </c>
      <c r="I235" s="229">
        <v>598188</v>
      </c>
      <c r="N235" s="229">
        <f>SUM(N210:N230)</f>
        <v>650814</v>
      </c>
      <c r="O235" s="230">
        <f>G235*102%</f>
        <v>641390.28</v>
      </c>
      <c r="P235" s="229">
        <f>SUM(P210:P232)</f>
        <v>738540</v>
      </c>
      <c r="Q235" s="174">
        <f>P235*102%</f>
        <v>753310.8</v>
      </c>
      <c r="R235" s="231">
        <f>SUM(R210:R232)</f>
        <v>759196.2</v>
      </c>
      <c r="Y235" s="229">
        <f>SUM(Y210:Y232)</f>
        <v>738540</v>
      </c>
    </row>
    <row r="236" spans="3:26" ht="11.25" customHeight="1" x14ac:dyDescent="0.2">
      <c r="D236" s="219"/>
      <c r="N236" s="172"/>
      <c r="O236" s="230">
        <f>SUM(O235-G235)</f>
        <v>12576.280000000028</v>
      </c>
      <c r="P236" s="229"/>
      <c r="Y236" s="229"/>
    </row>
    <row r="237" spans="3:26" x14ac:dyDescent="0.2">
      <c r="C237" s="219" t="s">
        <v>222</v>
      </c>
      <c r="D237" s="219"/>
      <c r="N237" s="172"/>
      <c r="Y237" s="173"/>
    </row>
    <row r="238" spans="3:26" ht="10.5" customHeight="1" x14ac:dyDescent="0.2">
      <c r="N238" s="172"/>
      <c r="Y238" s="173"/>
    </row>
    <row r="239" spans="3:26" x14ac:dyDescent="0.2">
      <c r="C239" s="226" t="s">
        <v>223</v>
      </c>
      <c r="D239" s="226" t="s">
        <v>224</v>
      </c>
      <c r="E239" s="227"/>
      <c r="F239" s="227" t="s">
        <v>225</v>
      </c>
      <c r="G239" s="228">
        <v>139000</v>
      </c>
      <c r="H239" s="228">
        <v>139000</v>
      </c>
      <c r="I239" s="228">
        <v>139001</v>
      </c>
      <c r="J239" s="226">
        <v>139000</v>
      </c>
      <c r="K239" s="234"/>
      <c r="L239" s="226"/>
      <c r="M239" s="226"/>
      <c r="N239" s="228">
        <f>SUM(G239+2000)</f>
        <v>141000</v>
      </c>
      <c r="O239" s="254">
        <v>0</v>
      </c>
      <c r="P239" s="228">
        <v>167000</v>
      </c>
      <c r="Q239" s="244"/>
      <c r="R239" s="247">
        <v>175400</v>
      </c>
      <c r="Y239" s="228">
        <v>167000</v>
      </c>
    </row>
    <row r="240" spans="3:26" x14ac:dyDescent="0.2">
      <c r="D240" s="169" t="s">
        <v>226</v>
      </c>
      <c r="N240" s="172"/>
      <c r="Y240" s="173"/>
    </row>
    <row r="241" spans="2:25" x14ac:dyDescent="0.2">
      <c r="C241" s="226" t="s">
        <v>223</v>
      </c>
      <c r="D241" s="226" t="s">
        <v>235</v>
      </c>
      <c r="E241" s="227">
        <v>106</v>
      </c>
      <c r="F241" s="227" t="s">
        <v>236</v>
      </c>
      <c r="G241" s="250">
        <v>35000</v>
      </c>
      <c r="H241" s="250">
        <v>35000</v>
      </c>
      <c r="I241" s="250"/>
      <c r="J241" s="253">
        <v>35000</v>
      </c>
      <c r="K241" s="252"/>
      <c r="L241" s="253"/>
      <c r="M241" s="253"/>
      <c r="N241" s="250">
        <f>SUM(G241+2000)</f>
        <v>37000</v>
      </c>
      <c r="O241" s="255">
        <f>G241*104%</f>
        <v>36400</v>
      </c>
      <c r="P241" s="250">
        <v>44000</v>
      </c>
      <c r="R241" s="173">
        <f t="shared" ref="R241:R245" si="50">P241*103%</f>
        <v>45320</v>
      </c>
      <c r="S241" s="174"/>
      <c r="Y241" s="228">
        <v>44000</v>
      </c>
    </row>
    <row r="242" spans="2:25" x14ac:dyDescent="0.2">
      <c r="C242" s="169" t="s">
        <v>223</v>
      </c>
      <c r="D242" s="169" t="s">
        <v>227</v>
      </c>
      <c r="E242" s="171" t="s">
        <v>228</v>
      </c>
      <c r="F242" s="171" t="s">
        <v>229</v>
      </c>
      <c r="G242" s="172">
        <v>53021</v>
      </c>
      <c r="H242" s="172">
        <v>52021</v>
      </c>
      <c r="I242" s="172">
        <v>53821</v>
      </c>
      <c r="J242" s="173">
        <f>SUM(H242+1000)</f>
        <v>53021</v>
      </c>
      <c r="N242" s="172">
        <f>SUM(G242+2000)</f>
        <v>55021</v>
      </c>
      <c r="O242" s="220">
        <f>G242*104%</f>
        <v>55141.840000000004</v>
      </c>
      <c r="P242" s="172">
        <v>59208</v>
      </c>
      <c r="R242" s="173">
        <f t="shared" si="50"/>
        <v>60984.24</v>
      </c>
      <c r="Y242" s="228">
        <v>59208</v>
      </c>
    </row>
    <row r="243" spans="2:25" x14ac:dyDescent="0.2">
      <c r="C243" s="226" t="s">
        <v>223</v>
      </c>
      <c r="D243" s="226" t="s">
        <v>277</v>
      </c>
      <c r="E243" s="227" t="s">
        <v>228</v>
      </c>
      <c r="F243" s="227" t="s">
        <v>230</v>
      </c>
      <c r="G243" s="250">
        <v>49003</v>
      </c>
      <c r="H243" s="250">
        <v>48003</v>
      </c>
      <c r="I243" s="250">
        <v>49803</v>
      </c>
      <c r="J243" s="251">
        <f>SUM(H243+1000)</f>
        <v>49003</v>
      </c>
      <c r="K243" s="252"/>
      <c r="L243" s="253"/>
      <c r="M243" s="253"/>
      <c r="N243" s="250">
        <f>SUM(G243+2000)</f>
        <v>51003</v>
      </c>
      <c r="O243" s="255">
        <f>G243*104%</f>
        <v>50963.12</v>
      </c>
      <c r="P243" s="250">
        <v>51495</v>
      </c>
      <c r="R243" s="173">
        <f t="shared" si="50"/>
        <v>53039.85</v>
      </c>
      <c r="Y243" s="228">
        <v>51495</v>
      </c>
    </row>
    <row r="244" spans="2:25" x14ac:dyDescent="0.2">
      <c r="C244" s="169" t="s">
        <v>223</v>
      </c>
      <c r="D244" s="169" t="s">
        <v>227</v>
      </c>
      <c r="E244" s="171" t="s">
        <v>228</v>
      </c>
      <c r="F244" s="171" t="s">
        <v>231</v>
      </c>
      <c r="G244" s="172">
        <v>45424</v>
      </c>
      <c r="H244" s="172">
        <v>44424</v>
      </c>
      <c r="I244" s="172">
        <v>46243</v>
      </c>
      <c r="J244" s="173">
        <f>SUM(H244+1000)</f>
        <v>45424</v>
      </c>
      <c r="N244" s="172">
        <f>SUM(G244+2000)</f>
        <v>47424</v>
      </c>
      <c r="O244" s="220">
        <f>G244*104%</f>
        <v>47240.959999999999</v>
      </c>
      <c r="P244" s="172">
        <v>51307</v>
      </c>
      <c r="R244" s="173">
        <f t="shared" si="50"/>
        <v>52846.21</v>
      </c>
      <c r="Y244" s="172">
        <v>51307</v>
      </c>
    </row>
    <row r="245" spans="2:25" x14ac:dyDescent="0.2">
      <c r="C245" s="169" t="s">
        <v>223</v>
      </c>
      <c r="D245" s="169" t="s">
        <v>232</v>
      </c>
      <c r="E245" s="171" t="s">
        <v>233</v>
      </c>
      <c r="F245" s="171" t="s">
        <v>234</v>
      </c>
      <c r="G245" s="172">
        <v>91800</v>
      </c>
      <c r="H245" s="172">
        <v>86800</v>
      </c>
      <c r="I245" s="172">
        <v>81801</v>
      </c>
      <c r="J245" s="173">
        <f>SUM(H245+1000)</f>
        <v>87800</v>
      </c>
      <c r="N245" s="172">
        <f>SUM(G245+2000)</f>
        <v>93800</v>
      </c>
      <c r="O245" s="220">
        <f>G245*104%</f>
        <v>95472</v>
      </c>
      <c r="P245" s="172">
        <v>91800</v>
      </c>
      <c r="R245" s="173">
        <f t="shared" si="50"/>
        <v>94554</v>
      </c>
      <c r="Y245" s="172">
        <v>91800</v>
      </c>
    </row>
    <row r="246" spans="2:25" x14ac:dyDescent="0.2">
      <c r="B246" s="248"/>
      <c r="C246" s="248"/>
      <c r="D246" s="248"/>
      <c r="E246" s="256"/>
      <c r="F246" s="256"/>
      <c r="N246" s="172"/>
      <c r="R246" s="173"/>
      <c r="T246" s="174">
        <f>SUM(R241:R245)</f>
        <v>306744.3</v>
      </c>
      <c r="Y246" s="173"/>
    </row>
    <row r="247" spans="2:25" x14ac:dyDescent="0.2">
      <c r="D247" s="219" t="s">
        <v>73</v>
      </c>
      <c r="G247" s="229">
        <f>SUM(G241:G245)</f>
        <v>274248</v>
      </c>
      <c r="H247" s="229">
        <v>405248</v>
      </c>
      <c r="I247" s="229">
        <v>370669</v>
      </c>
      <c r="N247" s="229">
        <f>SUM(N239:N245)</f>
        <v>425248</v>
      </c>
      <c r="O247" s="230">
        <f>G247*102%</f>
        <v>279732.96000000002</v>
      </c>
      <c r="P247" s="229">
        <f>SUM(P239:P245)</f>
        <v>464810</v>
      </c>
      <c r="Q247" s="174">
        <f>P247*102%</f>
        <v>474106.2</v>
      </c>
      <c r="R247" s="231">
        <f>SUM(R239:R245)</f>
        <v>482144.3</v>
      </c>
      <c r="S247" s="174"/>
      <c r="T247" s="339">
        <f>SUM(P241:P245)</f>
        <v>297810</v>
      </c>
      <c r="Y247" s="229">
        <f>SUM(Y239:Y245)</f>
        <v>464810</v>
      </c>
    </row>
    <row r="248" spans="2:25" ht="15" customHeight="1" x14ac:dyDescent="0.2">
      <c r="D248" s="219"/>
      <c r="G248" s="229"/>
      <c r="N248" s="172"/>
      <c r="O248" s="230">
        <f>SUM(O247-G247)</f>
        <v>5484.960000000021</v>
      </c>
      <c r="P248" s="229"/>
      <c r="S248" s="229"/>
      <c r="Y248" s="229"/>
    </row>
    <row r="249" spans="2:25" x14ac:dyDescent="0.2">
      <c r="C249" s="219" t="s">
        <v>237</v>
      </c>
      <c r="D249" s="219"/>
      <c r="N249" s="172"/>
      <c r="Y249" s="173"/>
    </row>
    <row r="250" spans="2:25" x14ac:dyDescent="0.2">
      <c r="N250" s="172"/>
      <c r="Y250" s="173"/>
    </row>
    <row r="251" spans="2:25" x14ac:dyDescent="0.2">
      <c r="C251" s="226" t="s">
        <v>238</v>
      </c>
      <c r="D251" s="226" t="s">
        <v>239</v>
      </c>
      <c r="E251" s="227"/>
      <c r="F251" s="227" t="s">
        <v>240</v>
      </c>
      <c r="G251" s="228">
        <v>139000</v>
      </c>
      <c r="H251" s="228">
        <v>139000</v>
      </c>
      <c r="I251" s="228">
        <v>139000</v>
      </c>
      <c r="J251" s="226">
        <v>139000</v>
      </c>
      <c r="K251" s="234"/>
      <c r="L251" s="226"/>
      <c r="M251" s="226"/>
      <c r="N251" s="228">
        <f>SUM(G251+2000)</f>
        <v>141000</v>
      </c>
      <c r="O251" s="254">
        <v>0</v>
      </c>
      <c r="P251" s="228">
        <v>153000</v>
      </c>
      <c r="Q251" s="244"/>
      <c r="R251" s="247">
        <v>153000</v>
      </c>
      <c r="Y251" s="228">
        <v>153000</v>
      </c>
    </row>
    <row r="252" spans="2:25" x14ac:dyDescent="0.2">
      <c r="D252" s="169" t="s">
        <v>226</v>
      </c>
      <c r="N252" s="172"/>
      <c r="Y252" s="173"/>
    </row>
    <row r="253" spans="2:25" x14ac:dyDescent="0.2">
      <c r="D253" s="169" t="s">
        <v>103</v>
      </c>
      <c r="N253" s="172"/>
      <c r="Y253" s="173"/>
    </row>
    <row r="254" spans="2:25" x14ac:dyDescent="0.2">
      <c r="C254" s="169" t="s">
        <v>238</v>
      </c>
      <c r="D254" s="169" t="s">
        <v>227</v>
      </c>
      <c r="E254" s="171" t="s">
        <v>228</v>
      </c>
      <c r="F254" s="171" t="s">
        <v>241</v>
      </c>
      <c r="G254" s="172">
        <v>48928</v>
      </c>
      <c r="H254" s="172">
        <v>47928</v>
      </c>
      <c r="I254" s="172">
        <v>49728</v>
      </c>
      <c r="J254" s="173">
        <f t="shared" ref="J254:J256" si="51">SUM(H254+1000)</f>
        <v>48928</v>
      </c>
      <c r="N254" s="172">
        <f>SUM(G254+2000)</f>
        <v>50928</v>
      </c>
      <c r="O254" s="220">
        <f>G254*104%</f>
        <v>50885.120000000003</v>
      </c>
      <c r="P254" s="172">
        <v>54388</v>
      </c>
      <c r="R254" s="173">
        <f t="shared" ref="R254:R256" si="52">P254*103%</f>
        <v>56019.64</v>
      </c>
      <c r="Y254" s="172">
        <v>54388</v>
      </c>
    </row>
    <row r="255" spans="2:25" x14ac:dyDescent="0.2">
      <c r="C255" s="169" t="s">
        <v>238</v>
      </c>
      <c r="D255" s="169" t="s">
        <v>227</v>
      </c>
      <c r="E255" s="171" t="s">
        <v>228</v>
      </c>
      <c r="F255" s="171" t="s">
        <v>242</v>
      </c>
      <c r="G255" s="172">
        <v>45424</v>
      </c>
      <c r="H255" s="172">
        <v>44424</v>
      </c>
      <c r="I255" s="172">
        <v>46445</v>
      </c>
      <c r="J255" s="173">
        <f t="shared" si="51"/>
        <v>45424</v>
      </c>
      <c r="N255" s="172">
        <f>SUM(G255+2000)</f>
        <v>47424</v>
      </c>
      <c r="O255" s="220">
        <f>G255*104%</f>
        <v>47240.959999999999</v>
      </c>
      <c r="P255" s="172">
        <v>54241</v>
      </c>
      <c r="R255" s="173">
        <f t="shared" si="52"/>
        <v>55868.23</v>
      </c>
      <c r="Y255" s="172">
        <v>54241</v>
      </c>
    </row>
    <row r="256" spans="2:25" x14ac:dyDescent="0.2">
      <c r="C256" s="169" t="s">
        <v>238</v>
      </c>
      <c r="D256" s="169" t="s">
        <v>232</v>
      </c>
      <c r="E256" s="171" t="s">
        <v>233</v>
      </c>
      <c r="F256" s="171" t="s">
        <v>243</v>
      </c>
      <c r="G256" s="172">
        <v>91800</v>
      </c>
      <c r="H256" s="172">
        <v>86800</v>
      </c>
      <c r="I256" s="172">
        <v>81801</v>
      </c>
      <c r="J256" s="173">
        <f t="shared" si="51"/>
        <v>87800</v>
      </c>
      <c r="N256" s="172">
        <f>SUM(G256+2000)</f>
        <v>93800</v>
      </c>
      <c r="O256" s="220">
        <f>G256*104%</f>
        <v>95472</v>
      </c>
      <c r="P256" s="172">
        <v>91800</v>
      </c>
      <c r="R256" s="173">
        <f t="shared" si="52"/>
        <v>94554</v>
      </c>
      <c r="Y256" s="172">
        <v>91800</v>
      </c>
    </row>
    <row r="257" spans="2:25" ht="10.5" customHeight="1" x14ac:dyDescent="0.2">
      <c r="N257" s="172"/>
      <c r="Y257" s="173"/>
    </row>
    <row r="258" spans="2:25" x14ac:dyDescent="0.2">
      <c r="D258" s="219" t="s">
        <v>73</v>
      </c>
      <c r="G258" s="229">
        <f>SUM(G254:G256)</f>
        <v>186152</v>
      </c>
      <c r="H258" s="229">
        <v>318152</v>
      </c>
      <c r="I258" s="229">
        <v>316974</v>
      </c>
      <c r="N258" s="229">
        <f>SUM(N251:N256)</f>
        <v>333152</v>
      </c>
      <c r="O258" s="230">
        <f>G258*102%</f>
        <v>189875.04</v>
      </c>
      <c r="P258" s="229">
        <f>SUM(P251:P256)</f>
        <v>353429</v>
      </c>
      <c r="Q258" s="174">
        <f>P258*102%</f>
        <v>360497.58</v>
      </c>
      <c r="R258" s="231">
        <f>SUM(R251:R256)</f>
        <v>359441.87</v>
      </c>
      <c r="S258" s="173">
        <v>346989</v>
      </c>
      <c r="Y258" s="229">
        <f>SUM(Y251:Y256)</f>
        <v>353429</v>
      </c>
    </row>
    <row r="259" spans="2:25" x14ac:dyDescent="0.2">
      <c r="N259" s="172"/>
      <c r="O259" s="230">
        <f>SUM(O258-G258)</f>
        <v>3723.0400000000081</v>
      </c>
      <c r="P259" s="229"/>
      <c r="Y259" s="229"/>
    </row>
    <row r="260" spans="2:25" x14ac:dyDescent="0.2">
      <c r="C260" s="219" t="s">
        <v>244</v>
      </c>
      <c r="N260" s="172"/>
      <c r="Y260" s="173"/>
    </row>
    <row r="261" spans="2:25" x14ac:dyDescent="0.2">
      <c r="N261" s="172"/>
      <c r="Y261" s="173"/>
    </row>
    <row r="262" spans="2:25" x14ac:dyDescent="0.2">
      <c r="C262" s="169" t="s">
        <v>245</v>
      </c>
      <c r="D262" s="169" t="s">
        <v>28</v>
      </c>
      <c r="E262" s="171" t="s">
        <v>43</v>
      </c>
      <c r="F262" s="171" t="s">
        <v>246</v>
      </c>
      <c r="G262" s="172">
        <v>33730</v>
      </c>
      <c r="H262" s="172">
        <v>32730</v>
      </c>
      <c r="I262" s="172">
        <v>34530</v>
      </c>
      <c r="J262" s="173">
        <f t="shared" ref="J262:J263" si="53">SUM(H262+1000)</f>
        <v>33730</v>
      </c>
      <c r="N262" s="172">
        <f>SUM(G262+2000)</f>
        <v>35730</v>
      </c>
      <c r="O262" s="220">
        <f>G262*104%</f>
        <v>35079.200000000004</v>
      </c>
      <c r="P262" s="172">
        <v>37754</v>
      </c>
      <c r="R262" s="173">
        <f t="shared" ref="R262:R263" si="54">P262*103%</f>
        <v>38886.620000000003</v>
      </c>
      <c r="Y262" s="172">
        <v>37754</v>
      </c>
    </row>
    <row r="263" spans="2:25" x14ac:dyDescent="0.2">
      <c r="C263" s="169" t="s">
        <v>245</v>
      </c>
      <c r="D263" s="169" t="s">
        <v>28</v>
      </c>
      <c r="E263" s="171" t="s">
        <v>43</v>
      </c>
      <c r="F263" s="171" t="s">
        <v>247</v>
      </c>
      <c r="G263" s="172">
        <v>30191</v>
      </c>
      <c r="H263" s="172">
        <v>29191</v>
      </c>
      <c r="I263" s="172">
        <v>30991</v>
      </c>
      <c r="J263" s="173">
        <f t="shared" si="53"/>
        <v>30191</v>
      </c>
      <c r="N263" s="172">
        <f>SUM(G263+2000)</f>
        <v>32191</v>
      </c>
      <c r="O263" s="220">
        <f>G263*104%</f>
        <v>31398.639999999999</v>
      </c>
      <c r="P263" s="172">
        <v>34003</v>
      </c>
      <c r="R263" s="173">
        <f t="shared" si="54"/>
        <v>35023.090000000004</v>
      </c>
      <c r="Y263" s="172">
        <v>34003</v>
      </c>
    </row>
    <row r="264" spans="2:25" x14ac:dyDescent="0.2">
      <c r="N264" s="172"/>
      <c r="Y264" s="173"/>
    </row>
    <row r="265" spans="2:25" x14ac:dyDescent="0.2">
      <c r="D265" s="219" t="s">
        <v>73</v>
      </c>
      <c r="G265" s="229">
        <f>SUM(G262:G263)</f>
        <v>63921</v>
      </c>
      <c r="H265" s="229">
        <v>61921</v>
      </c>
      <c r="I265" s="229">
        <v>65521</v>
      </c>
      <c r="N265" s="229">
        <f>SUM(N262:N264)</f>
        <v>67921</v>
      </c>
      <c r="O265" s="230">
        <f>G265*102%</f>
        <v>65199.42</v>
      </c>
      <c r="P265" s="229">
        <f>SUM(P262:P263)</f>
        <v>71757</v>
      </c>
      <c r="Q265" s="174">
        <f>P265*102%</f>
        <v>73192.14</v>
      </c>
      <c r="R265" s="231">
        <f>SUM(R262:R263)</f>
        <v>73909.710000000006</v>
      </c>
      <c r="S265" s="173">
        <f>SUM(P265-R265)</f>
        <v>-2152.7100000000064</v>
      </c>
      <c r="Y265" s="229">
        <f>SUM(Y262:Y263)</f>
        <v>71757</v>
      </c>
    </row>
    <row r="266" spans="2:25" x14ac:dyDescent="0.2">
      <c r="D266" s="219"/>
      <c r="N266" s="172"/>
      <c r="O266" s="230">
        <f>SUM(O265-G265)</f>
        <v>1278.4199999999983</v>
      </c>
      <c r="P266" s="229"/>
      <c r="Y266" s="229"/>
    </row>
    <row r="267" spans="2:25" x14ac:dyDescent="0.2">
      <c r="C267" s="219" t="s">
        <v>248</v>
      </c>
      <c r="D267" s="219"/>
      <c r="N267" s="172"/>
      <c r="Y267" s="173"/>
    </row>
    <row r="268" spans="2:25" x14ac:dyDescent="0.2">
      <c r="N268" s="172"/>
      <c r="Y268" s="173"/>
    </row>
    <row r="269" spans="2:25" x14ac:dyDescent="0.2">
      <c r="B269" s="239"/>
      <c r="C269" s="239" t="s">
        <v>249</v>
      </c>
      <c r="D269" s="239" t="s">
        <v>250</v>
      </c>
      <c r="E269" s="257" t="s">
        <v>165</v>
      </c>
      <c r="F269" s="257" t="s">
        <v>251</v>
      </c>
      <c r="G269" s="172">
        <v>29236</v>
      </c>
      <c r="H269" s="172">
        <v>28236</v>
      </c>
      <c r="I269" s="172">
        <v>30399</v>
      </c>
      <c r="J269" s="173">
        <f>SUM(H269+1000)</f>
        <v>29236</v>
      </c>
      <c r="N269" s="172">
        <f>SUM(G269+2000)</f>
        <v>31236</v>
      </c>
      <c r="O269" s="220">
        <f>G269*104%</f>
        <v>30405.440000000002</v>
      </c>
      <c r="P269" s="172">
        <v>33728</v>
      </c>
      <c r="R269" s="173">
        <f t="shared" ref="R269" si="55">P269*103%</f>
        <v>34739.840000000004</v>
      </c>
      <c r="Y269" s="172">
        <v>33728</v>
      </c>
    </row>
    <row r="270" spans="2:25" x14ac:dyDescent="0.2">
      <c r="B270" s="239"/>
      <c r="C270" s="239"/>
      <c r="D270" s="239"/>
      <c r="E270" s="257"/>
      <c r="F270" s="257"/>
      <c r="N270" s="172"/>
      <c r="Y270" s="173"/>
    </row>
    <row r="271" spans="2:25" x14ac:dyDescent="0.2">
      <c r="B271" s="239"/>
      <c r="C271" s="239"/>
      <c r="D271" s="240" t="s">
        <v>73</v>
      </c>
      <c r="E271" s="236"/>
      <c r="F271" s="236"/>
      <c r="G271" s="242">
        <f>SUM(G269)</f>
        <v>29236</v>
      </c>
      <c r="H271" s="242">
        <v>28236</v>
      </c>
      <c r="I271" s="242">
        <v>30399</v>
      </c>
      <c r="J271" s="226"/>
      <c r="K271" s="234"/>
      <c r="L271" s="226"/>
      <c r="M271" s="226"/>
      <c r="N271" s="242">
        <f>SUM(N269:N270)</f>
        <v>31236</v>
      </c>
      <c r="O271" s="243">
        <f>G271*102%</f>
        <v>29820.720000000001</v>
      </c>
      <c r="P271" s="242">
        <f>SUM(P269)</f>
        <v>33728</v>
      </c>
      <c r="Q271" s="174">
        <f>P271*102%</f>
        <v>34402.559999999998</v>
      </c>
      <c r="R271" s="231">
        <f t="shared" ref="R271" si="56">P271*103%</f>
        <v>34739.840000000004</v>
      </c>
      <c r="S271" s="173">
        <f>SUM(P271-R271)</f>
        <v>-1011.8400000000038</v>
      </c>
      <c r="Y271" s="242">
        <f>SUM(Y269)</f>
        <v>33728</v>
      </c>
    </row>
    <row r="272" spans="2:25" x14ac:dyDescent="0.2">
      <c r="B272" s="239"/>
      <c r="C272" s="239"/>
      <c r="D272" s="258"/>
      <c r="E272" s="257"/>
      <c r="F272" s="257"/>
      <c r="H272" s="229"/>
      <c r="I272" s="229"/>
      <c r="N272" s="172"/>
      <c r="O272" s="230">
        <f>SUM(O271-G271)</f>
        <v>584.72000000000116</v>
      </c>
      <c r="P272" s="229"/>
      <c r="Y272" s="229"/>
    </row>
    <row r="273" spans="1:25" x14ac:dyDescent="0.2">
      <c r="B273" s="239"/>
      <c r="C273" s="239"/>
      <c r="D273" s="258"/>
      <c r="E273" s="257"/>
      <c r="F273" s="257"/>
      <c r="H273" s="229"/>
      <c r="I273" s="229"/>
      <c r="N273" s="172"/>
      <c r="O273" s="230"/>
      <c r="P273" s="229"/>
      <c r="Y273" s="229"/>
    </row>
    <row r="274" spans="1:25" x14ac:dyDescent="0.2">
      <c r="B274" s="226"/>
      <c r="C274" s="233" t="s">
        <v>252</v>
      </c>
      <c r="D274" s="226"/>
      <c r="E274" s="227"/>
      <c r="F274" s="227"/>
      <c r="G274" s="228"/>
      <c r="H274" s="228"/>
      <c r="I274" s="228"/>
      <c r="J274" s="226"/>
      <c r="K274" s="234"/>
      <c r="L274" s="226"/>
      <c r="M274" s="226"/>
      <c r="N274" s="228"/>
      <c r="O274" s="226"/>
      <c r="P274" s="235"/>
      <c r="Y274" s="235"/>
    </row>
    <row r="275" spans="1:25" x14ac:dyDescent="0.2">
      <c r="B275" s="226"/>
      <c r="C275" s="226"/>
      <c r="D275" s="226"/>
      <c r="E275" s="227"/>
      <c r="F275" s="227"/>
      <c r="G275" s="228"/>
      <c r="H275" s="228"/>
      <c r="I275" s="228"/>
      <c r="J275" s="226"/>
      <c r="K275" s="234"/>
      <c r="L275" s="226"/>
      <c r="M275" s="226"/>
      <c r="N275" s="228"/>
      <c r="O275" s="226"/>
      <c r="P275" s="235"/>
      <c r="Y275" s="235"/>
    </row>
    <row r="276" spans="1:25" x14ac:dyDescent="0.2">
      <c r="B276" s="226"/>
      <c r="C276" s="226" t="s">
        <v>253</v>
      </c>
      <c r="D276" s="226" t="s">
        <v>252</v>
      </c>
      <c r="E276" s="227"/>
      <c r="F276" s="227"/>
      <c r="G276" s="228">
        <v>30000</v>
      </c>
      <c r="H276" s="228">
        <v>25800</v>
      </c>
      <c r="I276" s="228">
        <v>25801</v>
      </c>
      <c r="J276" s="235">
        <v>25800</v>
      </c>
      <c r="K276" s="234"/>
      <c r="L276" s="226"/>
      <c r="M276" s="226"/>
      <c r="N276" s="228">
        <f>SUM(G276+2000)</f>
        <v>32000</v>
      </c>
      <c r="O276" s="254">
        <f>G276*104%</f>
        <v>31200</v>
      </c>
      <c r="P276" s="228">
        <v>30000</v>
      </c>
      <c r="R276" s="173">
        <v>30000</v>
      </c>
      <c r="Y276" s="228">
        <v>30000</v>
      </c>
    </row>
    <row r="277" spans="1:25" x14ac:dyDescent="0.2">
      <c r="B277" s="226"/>
      <c r="C277" s="226" t="s">
        <v>253</v>
      </c>
      <c r="D277" s="226" t="s">
        <v>1159</v>
      </c>
      <c r="E277" s="227"/>
      <c r="F277" s="227"/>
      <c r="G277" s="228"/>
      <c r="H277" s="228">
        <v>48000</v>
      </c>
      <c r="I277" s="228">
        <v>48000</v>
      </c>
      <c r="J277" s="235">
        <v>48000</v>
      </c>
      <c r="K277" s="234"/>
      <c r="L277" s="226"/>
      <c r="M277" s="226"/>
      <c r="N277" s="228"/>
      <c r="O277" s="226"/>
      <c r="P277" s="235"/>
      <c r="Y277" s="235"/>
    </row>
    <row r="278" spans="1:25" x14ac:dyDescent="0.2">
      <c r="B278" s="226"/>
      <c r="C278" s="226" t="s">
        <v>253</v>
      </c>
      <c r="D278" s="226" t="s">
        <v>1160</v>
      </c>
      <c r="E278" s="227"/>
      <c r="F278" s="227" t="s">
        <v>256</v>
      </c>
      <c r="G278" s="228"/>
      <c r="H278" s="228"/>
      <c r="I278" s="228"/>
      <c r="J278" s="226"/>
      <c r="K278" s="234"/>
      <c r="L278" s="226"/>
      <c r="M278" s="226"/>
      <c r="N278" s="228"/>
      <c r="O278" s="226"/>
      <c r="P278" s="235"/>
      <c r="Y278" s="235"/>
    </row>
    <row r="279" spans="1:25" x14ac:dyDescent="0.2">
      <c r="B279" s="226"/>
      <c r="C279" s="226" t="s">
        <v>253</v>
      </c>
      <c r="D279" s="226" t="s">
        <v>1160</v>
      </c>
      <c r="E279" s="227"/>
      <c r="F279" s="227" t="s">
        <v>257</v>
      </c>
      <c r="G279" s="259"/>
      <c r="H279" s="228"/>
      <c r="I279" s="228"/>
      <c r="J279" s="226"/>
      <c r="K279" s="234"/>
      <c r="L279" s="226"/>
      <c r="M279" s="226"/>
      <c r="N279" s="228"/>
      <c r="O279" s="226"/>
      <c r="P279" s="235"/>
      <c r="Y279" s="235"/>
    </row>
    <row r="280" spans="1:25" x14ac:dyDescent="0.2">
      <c r="B280" s="226"/>
      <c r="C280" s="226" t="s">
        <v>253</v>
      </c>
      <c r="D280" s="226" t="s">
        <v>1160</v>
      </c>
      <c r="E280" s="227"/>
      <c r="F280" s="227" t="s">
        <v>258</v>
      </c>
      <c r="G280" s="228"/>
      <c r="H280" s="228"/>
      <c r="I280" s="228"/>
      <c r="J280" s="226"/>
      <c r="K280" s="234"/>
      <c r="L280" s="226"/>
      <c r="M280" s="226"/>
      <c r="N280" s="228"/>
      <c r="O280" s="226"/>
      <c r="P280" s="235"/>
      <c r="Y280" s="235"/>
    </row>
    <row r="281" spans="1:25" x14ac:dyDescent="0.2">
      <c r="B281" s="226"/>
      <c r="C281" s="226" t="s">
        <v>253</v>
      </c>
      <c r="D281" s="226" t="s">
        <v>1160</v>
      </c>
      <c r="E281" s="227"/>
      <c r="F281" s="227" t="s">
        <v>259</v>
      </c>
      <c r="G281" s="228"/>
      <c r="H281" s="228"/>
      <c r="I281" s="228"/>
      <c r="J281" s="226"/>
      <c r="K281" s="234"/>
      <c r="L281" s="226"/>
      <c r="M281" s="226"/>
      <c r="N281" s="228"/>
      <c r="O281" s="226"/>
      <c r="P281" s="235"/>
      <c r="Y281" s="235"/>
    </row>
    <row r="282" spans="1:25" x14ac:dyDescent="0.2">
      <c r="B282" s="226"/>
      <c r="C282" s="226" t="s">
        <v>253</v>
      </c>
      <c r="D282" s="226" t="s">
        <v>1160</v>
      </c>
      <c r="E282" s="227"/>
      <c r="F282" s="227" t="s">
        <v>260</v>
      </c>
      <c r="G282" s="228"/>
      <c r="H282" s="228"/>
      <c r="I282" s="228"/>
      <c r="J282" s="226"/>
      <c r="K282" s="234"/>
      <c r="L282" s="226"/>
      <c r="M282" s="226"/>
      <c r="N282" s="228"/>
      <c r="O282" s="226"/>
      <c r="P282" s="235"/>
      <c r="Y282" s="235"/>
    </row>
    <row r="283" spans="1:25" x14ac:dyDescent="0.2">
      <c r="B283" s="226"/>
      <c r="C283" s="226" t="s">
        <v>253</v>
      </c>
      <c r="D283" s="226" t="s">
        <v>1160</v>
      </c>
      <c r="E283" s="227"/>
      <c r="F283" s="227" t="s">
        <v>261</v>
      </c>
      <c r="G283" s="228"/>
      <c r="H283" s="228"/>
      <c r="I283" s="228"/>
      <c r="J283" s="226"/>
      <c r="K283" s="234"/>
      <c r="L283" s="226"/>
      <c r="M283" s="226"/>
      <c r="N283" s="228"/>
      <c r="O283" s="226"/>
      <c r="P283" s="235"/>
      <c r="Y283" s="235"/>
    </row>
    <row r="284" spans="1:25" x14ac:dyDescent="0.2">
      <c r="B284" s="226"/>
      <c r="C284" s="226"/>
      <c r="D284" s="233" t="s">
        <v>73</v>
      </c>
      <c r="E284" s="227"/>
      <c r="F284" s="227"/>
      <c r="G284" s="242">
        <f>SUM(G276:G277)</f>
        <v>30000</v>
      </c>
      <c r="H284" s="242">
        <v>73800</v>
      </c>
      <c r="I284" s="242">
        <v>73801</v>
      </c>
      <c r="J284" s="226"/>
      <c r="K284" s="234"/>
      <c r="L284" s="226"/>
      <c r="M284" s="226"/>
      <c r="N284" s="242">
        <f>SUM(N276:N283)</f>
        <v>32000</v>
      </c>
      <c r="O284" s="243">
        <f>G284*102%</f>
        <v>30600</v>
      </c>
      <c r="P284" s="242">
        <f>SUM(P276:P277)</f>
        <v>30000</v>
      </c>
      <c r="R284" s="231">
        <v>30000</v>
      </c>
      <c r="Y284" s="242">
        <f>SUM(Y276:Y277)</f>
        <v>30000</v>
      </c>
    </row>
    <row r="285" spans="1:25" x14ac:dyDescent="0.2">
      <c r="B285" s="226"/>
      <c r="C285" s="226"/>
      <c r="D285" s="233"/>
      <c r="E285" s="227"/>
      <c r="F285" s="227"/>
      <c r="G285" s="228"/>
      <c r="H285" s="242"/>
      <c r="I285" s="242"/>
      <c r="J285" s="226"/>
      <c r="K285" s="234"/>
      <c r="L285" s="226"/>
      <c r="M285" s="226"/>
      <c r="N285" s="228"/>
      <c r="O285" s="243">
        <f>SUM(O284-G284)</f>
        <v>600</v>
      </c>
      <c r="P285" s="235"/>
      <c r="Y285" s="235"/>
    </row>
    <row r="286" spans="1:25" x14ac:dyDescent="0.2">
      <c r="B286" s="226"/>
      <c r="C286" s="226"/>
      <c r="D286" s="233"/>
      <c r="E286" s="227"/>
      <c r="F286" s="227"/>
      <c r="G286" s="228"/>
      <c r="H286" s="242"/>
      <c r="I286" s="242"/>
      <c r="J286" s="226"/>
      <c r="K286" s="234"/>
      <c r="L286" s="226"/>
      <c r="M286" s="226"/>
      <c r="N286" s="228"/>
      <c r="O286" s="243"/>
      <c r="P286" s="235"/>
      <c r="Y286" s="235"/>
    </row>
    <row r="287" spans="1:25" x14ac:dyDescent="0.2">
      <c r="A287" s="226"/>
      <c r="B287" s="226"/>
      <c r="C287" s="233" t="s">
        <v>262</v>
      </c>
      <c r="D287" s="226"/>
      <c r="E287" s="227"/>
      <c r="F287" s="227"/>
      <c r="G287" s="228"/>
      <c r="H287" s="228"/>
      <c r="I287" s="228"/>
      <c r="J287" s="226"/>
      <c r="K287" s="234"/>
      <c r="L287" s="226"/>
      <c r="M287" s="226"/>
      <c r="N287" s="228"/>
      <c r="O287" s="226"/>
      <c r="P287" s="235"/>
      <c r="Y287" s="235"/>
    </row>
    <row r="288" spans="1:25" x14ac:dyDescent="0.2">
      <c r="B288" s="226"/>
      <c r="C288" s="260"/>
      <c r="D288" s="227"/>
      <c r="E288" s="227"/>
      <c r="F288" s="227"/>
      <c r="G288" s="228"/>
      <c r="H288" s="228"/>
      <c r="I288" s="226"/>
      <c r="J288" s="234"/>
      <c r="K288" s="226"/>
      <c r="L288" s="226"/>
      <c r="M288" s="228"/>
      <c r="N288" s="227"/>
      <c r="O288" s="226"/>
      <c r="P288" s="235"/>
      <c r="Q288" s="244"/>
      <c r="R288" s="226"/>
      <c r="Y288" s="235"/>
    </row>
    <row r="289" spans="3:25" x14ac:dyDescent="0.2">
      <c r="C289" s="169" t="s">
        <v>263</v>
      </c>
      <c r="D289" s="169" t="s">
        <v>264</v>
      </c>
      <c r="F289" s="171" t="s">
        <v>265</v>
      </c>
      <c r="G289" s="172">
        <v>12256</v>
      </c>
      <c r="H289" s="172">
        <v>12256</v>
      </c>
      <c r="I289" s="172">
        <v>12256</v>
      </c>
      <c r="J289" s="172">
        <v>12256</v>
      </c>
      <c r="N289" s="172">
        <f>SUM(G289+2000)</f>
        <v>14256</v>
      </c>
      <c r="O289" s="220">
        <v>0</v>
      </c>
      <c r="P289" s="172">
        <v>12256</v>
      </c>
      <c r="R289" s="261">
        <v>12256</v>
      </c>
      <c r="Y289" s="172">
        <v>12256</v>
      </c>
    </row>
    <row r="290" spans="3:25" x14ac:dyDescent="0.2">
      <c r="D290" s="169" t="s">
        <v>1105</v>
      </c>
      <c r="N290" s="172"/>
      <c r="Y290" s="173"/>
    </row>
    <row r="291" spans="3:25" x14ac:dyDescent="0.2">
      <c r="D291" s="169" t="s">
        <v>142</v>
      </c>
      <c r="N291" s="172"/>
      <c r="Y291" s="173"/>
    </row>
    <row r="292" spans="3:25" x14ac:dyDescent="0.2">
      <c r="C292" s="169" t="s">
        <v>263</v>
      </c>
      <c r="D292" s="169" t="s">
        <v>267</v>
      </c>
      <c r="E292" s="171" t="s">
        <v>228</v>
      </c>
      <c r="F292" s="171" t="s">
        <v>268</v>
      </c>
      <c r="G292" s="172">
        <v>53346</v>
      </c>
      <c r="H292" s="172">
        <v>52346</v>
      </c>
      <c r="I292" s="172">
        <v>52347</v>
      </c>
      <c r="J292" s="173">
        <f>SUM(H292+1000)</f>
        <v>53346</v>
      </c>
      <c r="N292" s="172">
        <f>SUM(G292+2000)</f>
        <v>55346</v>
      </c>
      <c r="O292" s="220">
        <f>G292*104%</f>
        <v>55479.840000000004</v>
      </c>
      <c r="P292" s="172">
        <v>58547</v>
      </c>
      <c r="R292" s="173">
        <f t="shared" ref="R292:R294" si="57">P292*103%</f>
        <v>60303.41</v>
      </c>
      <c r="Y292" s="172">
        <v>58547</v>
      </c>
    </row>
    <row r="293" spans="3:25" x14ac:dyDescent="0.2">
      <c r="C293" s="226" t="s">
        <v>263</v>
      </c>
      <c r="D293" s="226" t="s">
        <v>232</v>
      </c>
      <c r="E293" s="227" t="s">
        <v>233</v>
      </c>
      <c r="F293" s="227" t="s">
        <v>271</v>
      </c>
      <c r="G293" s="228">
        <v>91800</v>
      </c>
      <c r="H293" s="228">
        <v>86800</v>
      </c>
      <c r="I293" s="228">
        <v>81801</v>
      </c>
      <c r="J293" s="228">
        <v>86800</v>
      </c>
      <c r="K293" s="234"/>
      <c r="L293" s="226"/>
      <c r="M293" s="226"/>
      <c r="N293" s="228">
        <f>SUM(G293+2000)</f>
        <v>93800</v>
      </c>
      <c r="O293" s="254">
        <f>G293*104%</f>
        <v>95472</v>
      </c>
      <c r="P293" s="228">
        <v>91800</v>
      </c>
      <c r="R293" s="173">
        <f t="shared" si="57"/>
        <v>94554</v>
      </c>
      <c r="Y293" s="228">
        <v>91800</v>
      </c>
    </row>
    <row r="294" spans="3:25" x14ac:dyDescent="0.2">
      <c r="C294" s="169" t="s">
        <v>263</v>
      </c>
      <c r="D294" s="169" t="s">
        <v>269</v>
      </c>
      <c r="E294" s="171" t="s">
        <v>111</v>
      </c>
      <c r="F294" s="257" t="s">
        <v>270</v>
      </c>
      <c r="G294" s="172">
        <v>62300</v>
      </c>
      <c r="H294" s="172">
        <v>61300</v>
      </c>
      <c r="I294" s="172">
        <v>63100</v>
      </c>
      <c r="J294" s="173">
        <f>SUM(H294+1000)</f>
        <v>62300</v>
      </c>
      <c r="N294" s="172">
        <f>SUM(G294+2000)</f>
        <v>64300</v>
      </c>
      <c r="O294" s="220">
        <f>G294*104%</f>
        <v>64792</v>
      </c>
      <c r="P294" s="172">
        <v>69874</v>
      </c>
      <c r="R294" s="173">
        <f t="shared" si="57"/>
        <v>71970.22</v>
      </c>
      <c r="Y294" s="172">
        <v>69874</v>
      </c>
    </row>
    <row r="295" spans="3:25" x14ac:dyDescent="0.2">
      <c r="N295" s="172"/>
      <c r="Y295" s="173"/>
    </row>
    <row r="296" spans="3:25" x14ac:dyDescent="0.2">
      <c r="D296" s="219" t="s">
        <v>73</v>
      </c>
      <c r="F296" s="172"/>
      <c r="G296" s="229">
        <f>SUM(G292:G294)</f>
        <v>207446</v>
      </c>
      <c r="H296" s="229">
        <v>212702</v>
      </c>
      <c r="I296" s="229">
        <v>209504</v>
      </c>
      <c r="N296" s="229">
        <f>SUM(N289:N294)</f>
        <v>227702</v>
      </c>
      <c r="O296" s="230">
        <f>G296*102%</f>
        <v>211594.92</v>
      </c>
      <c r="P296" s="229">
        <f>SUM(P289:P294)</f>
        <v>232477</v>
      </c>
      <c r="Q296" s="174">
        <f>P296*102%</f>
        <v>237126.54</v>
      </c>
      <c r="R296" s="231">
        <f>SUM(R289:R294)</f>
        <v>239083.63</v>
      </c>
      <c r="S296" s="173">
        <f>SUM(P296-R296)</f>
        <v>-6606.6300000000047</v>
      </c>
      <c r="Y296" s="229">
        <f>SUM(Y289:Y294)</f>
        <v>232477</v>
      </c>
    </row>
    <row r="297" spans="3:25" x14ac:dyDescent="0.2">
      <c r="D297" s="219"/>
      <c r="N297" s="172"/>
      <c r="O297" s="230">
        <f>SUM(O296-G296)</f>
        <v>4148.9200000000128</v>
      </c>
      <c r="P297" s="229"/>
      <c r="Y297" s="229"/>
    </row>
    <row r="298" spans="3:25" x14ac:dyDescent="0.2">
      <c r="C298" s="219" t="s">
        <v>272</v>
      </c>
      <c r="D298" s="219"/>
      <c r="N298" s="172"/>
      <c r="Y298" s="173"/>
    </row>
    <row r="299" spans="3:25" x14ac:dyDescent="0.2">
      <c r="N299" s="172"/>
      <c r="Y299" s="173"/>
    </row>
    <row r="300" spans="3:25" x14ac:dyDescent="0.2">
      <c r="C300" s="169" t="s">
        <v>273</v>
      </c>
      <c r="D300" s="169" t="s">
        <v>274</v>
      </c>
      <c r="F300" s="171" t="s">
        <v>275</v>
      </c>
      <c r="G300" s="172">
        <v>12256</v>
      </c>
      <c r="H300" s="172">
        <v>12256</v>
      </c>
      <c r="I300" s="172">
        <v>12256</v>
      </c>
      <c r="J300" s="172">
        <v>12256</v>
      </c>
      <c r="N300" s="172">
        <f>SUM(G300+2000)</f>
        <v>14256</v>
      </c>
      <c r="O300" s="220">
        <v>0</v>
      </c>
      <c r="P300" s="172">
        <v>12256</v>
      </c>
      <c r="R300" s="261">
        <v>12256</v>
      </c>
      <c r="Y300" s="172">
        <v>12256</v>
      </c>
    </row>
    <row r="301" spans="3:25" x14ac:dyDescent="0.2">
      <c r="D301" s="169" t="s">
        <v>1105</v>
      </c>
      <c r="N301" s="172"/>
      <c r="Y301" s="173"/>
    </row>
    <row r="302" spans="3:25" x14ac:dyDescent="0.2">
      <c r="C302" s="169" t="s">
        <v>273</v>
      </c>
      <c r="D302" s="169" t="s">
        <v>227</v>
      </c>
      <c r="E302" s="171" t="s">
        <v>228</v>
      </c>
      <c r="F302" s="171" t="s">
        <v>276</v>
      </c>
      <c r="G302" s="172">
        <v>51280</v>
      </c>
      <c r="H302" s="172">
        <v>50280</v>
      </c>
      <c r="I302" s="172">
        <v>52080</v>
      </c>
      <c r="J302" s="173">
        <f t="shared" ref="J302:J303" si="58">SUM(H302+1000)</f>
        <v>51280</v>
      </c>
      <c r="N302" s="172">
        <f>SUM(G302+2000)</f>
        <v>53280</v>
      </c>
      <c r="O302" s="220">
        <f>G302*104%</f>
        <v>53331.200000000004</v>
      </c>
      <c r="P302" s="172">
        <v>57275</v>
      </c>
      <c r="R302" s="173">
        <f t="shared" ref="R302:R304" si="59">P302*103%</f>
        <v>58993.25</v>
      </c>
      <c r="Y302" s="172">
        <v>57275</v>
      </c>
    </row>
    <row r="303" spans="3:25" x14ac:dyDescent="0.2">
      <c r="C303" s="169" t="s">
        <v>273</v>
      </c>
      <c r="D303" s="169" t="s">
        <v>277</v>
      </c>
      <c r="E303" s="171" t="s">
        <v>228</v>
      </c>
      <c r="F303" s="171" t="s">
        <v>278</v>
      </c>
      <c r="G303" s="172">
        <v>48230</v>
      </c>
      <c r="H303" s="172">
        <v>47230</v>
      </c>
      <c r="I303" s="172">
        <v>49030</v>
      </c>
      <c r="J303" s="173">
        <f t="shared" si="58"/>
        <v>48230</v>
      </c>
      <c r="N303" s="172">
        <f>SUM(G303+2000)</f>
        <v>50230</v>
      </c>
      <c r="O303" s="220">
        <f>G303*104%</f>
        <v>50159.200000000004</v>
      </c>
      <c r="P303" s="172">
        <v>54042</v>
      </c>
      <c r="R303" s="173">
        <f t="shared" si="59"/>
        <v>55663.26</v>
      </c>
      <c r="Y303" s="172">
        <v>54042</v>
      </c>
    </row>
    <row r="304" spans="3:25" x14ac:dyDescent="0.2">
      <c r="C304" s="226" t="s">
        <v>273</v>
      </c>
      <c r="D304" s="226" t="s">
        <v>232</v>
      </c>
      <c r="E304" s="227" t="s">
        <v>233</v>
      </c>
      <c r="F304" s="227" t="s">
        <v>279</v>
      </c>
      <c r="G304" s="228">
        <v>91800</v>
      </c>
      <c r="H304" s="228">
        <v>86800</v>
      </c>
      <c r="I304" s="228">
        <v>81801</v>
      </c>
      <c r="J304" s="228">
        <v>86800</v>
      </c>
      <c r="K304" s="234"/>
      <c r="L304" s="226"/>
      <c r="M304" s="226"/>
      <c r="N304" s="228">
        <f>SUM(G304+2000)</f>
        <v>93800</v>
      </c>
      <c r="O304" s="254">
        <f>G304*104%</f>
        <v>95472</v>
      </c>
      <c r="P304" s="228">
        <v>91800</v>
      </c>
      <c r="R304" s="173">
        <f t="shared" si="59"/>
        <v>94554</v>
      </c>
      <c r="Y304" s="228">
        <v>91800</v>
      </c>
    </row>
    <row r="305" spans="3:25" x14ac:dyDescent="0.2">
      <c r="N305" s="172"/>
      <c r="Y305" s="173"/>
    </row>
    <row r="306" spans="3:25" x14ac:dyDescent="0.2">
      <c r="D306" s="219" t="s">
        <v>73</v>
      </c>
      <c r="G306" s="229">
        <f>SUM(G302:G304)</f>
        <v>191310</v>
      </c>
      <c r="H306" s="229">
        <v>196566</v>
      </c>
      <c r="I306" s="229">
        <v>195167</v>
      </c>
      <c r="N306" s="229">
        <f>SUM(N300:N304)</f>
        <v>211566</v>
      </c>
      <c r="O306" s="230">
        <f>G306*102%</f>
        <v>195136.2</v>
      </c>
      <c r="P306" s="229">
        <f>SUM(P300:P304)</f>
        <v>215373</v>
      </c>
      <c r="Q306" s="174">
        <f>P306*102%</f>
        <v>219680.46</v>
      </c>
      <c r="R306" s="231">
        <f>SUM(R300:R304)</f>
        <v>221466.51</v>
      </c>
      <c r="S306" s="173">
        <f>SUM(P306-R306)</f>
        <v>-6093.5100000000093</v>
      </c>
      <c r="Y306" s="229">
        <f>SUM(Y300:Y304)</f>
        <v>215373</v>
      </c>
    </row>
    <row r="307" spans="3:25" x14ac:dyDescent="0.2">
      <c r="D307" s="219"/>
      <c r="G307" s="229"/>
      <c r="H307" s="229"/>
      <c r="I307" s="229"/>
      <c r="N307" s="229"/>
      <c r="O307" s="230"/>
      <c r="P307" s="229"/>
      <c r="R307" s="231"/>
      <c r="Y307" s="229"/>
    </row>
    <row r="308" spans="3:25" x14ac:dyDescent="0.2">
      <c r="D308" s="219"/>
      <c r="N308" s="172"/>
      <c r="O308" s="230">
        <f>SUM(O306-G306)</f>
        <v>3826.2000000000116</v>
      </c>
      <c r="P308" s="229"/>
      <c r="Y308" s="229"/>
    </row>
    <row r="309" spans="3:25" x14ac:dyDescent="0.2">
      <c r="C309" s="219" t="s">
        <v>280</v>
      </c>
      <c r="D309" s="219"/>
      <c r="N309" s="172"/>
      <c r="Y309" s="173"/>
    </row>
    <row r="310" spans="3:25" x14ac:dyDescent="0.2">
      <c r="N310" s="172"/>
      <c r="Y310" s="173"/>
    </row>
    <row r="311" spans="3:25" x14ac:dyDescent="0.2">
      <c r="C311" s="169" t="s">
        <v>281</v>
      </c>
      <c r="D311" s="169" t="s">
        <v>282</v>
      </c>
      <c r="F311" s="171" t="s">
        <v>283</v>
      </c>
      <c r="G311" s="172">
        <v>18000</v>
      </c>
      <c r="H311" s="172">
        <v>18000</v>
      </c>
      <c r="I311" s="172">
        <v>18000</v>
      </c>
      <c r="J311" s="172">
        <v>18000</v>
      </c>
      <c r="N311" s="172">
        <f>SUM(G311+2000)</f>
        <v>20000</v>
      </c>
      <c r="O311" s="220">
        <v>0</v>
      </c>
      <c r="P311" s="172">
        <v>18000</v>
      </c>
      <c r="R311" s="261">
        <v>18000</v>
      </c>
      <c r="Y311" s="172">
        <v>18000</v>
      </c>
    </row>
    <row r="312" spans="3:25" x14ac:dyDescent="0.2">
      <c r="D312" s="169" t="s">
        <v>103</v>
      </c>
      <c r="N312" s="172"/>
      <c r="Y312" s="173"/>
    </row>
    <row r="313" spans="3:25" x14ac:dyDescent="0.2">
      <c r="C313" s="169" t="s">
        <v>281</v>
      </c>
      <c r="D313" s="169" t="s">
        <v>227</v>
      </c>
      <c r="E313" s="171" t="s">
        <v>228</v>
      </c>
      <c r="F313" s="171" t="s">
        <v>284</v>
      </c>
      <c r="G313" s="172">
        <v>45873</v>
      </c>
      <c r="H313" s="172">
        <v>44873</v>
      </c>
      <c r="I313" s="172">
        <v>46673</v>
      </c>
      <c r="J313" s="173">
        <f t="shared" ref="J313:J314" si="60">SUM(H313+1000)</f>
        <v>45873</v>
      </c>
      <c r="N313" s="172">
        <f>SUM(G313+2000)</f>
        <v>47873</v>
      </c>
      <c r="O313" s="220">
        <f>G313*104%</f>
        <v>47707.92</v>
      </c>
      <c r="P313" s="172">
        <v>53700</v>
      </c>
      <c r="R313" s="173">
        <f t="shared" ref="R313:R315" si="61">P313*103%</f>
        <v>55311</v>
      </c>
      <c r="Y313" s="172">
        <v>53700</v>
      </c>
    </row>
    <row r="314" spans="3:25" ht="25.5" x14ac:dyDescent="0.2">
      <c r="C314" s="262" t="s">
        <v>281</v>
      </c>
      <c r="D314" s="263" t="s">
        <v>285</v>
      </c>
      <c r="E314" s="264" t="s">
        <v>228</v>
      </c>
      <c r="F314" s="264" t="s">
        <v>286</v>
      </c>
      <c r="G314" s="265">
        <v>61973</v>
      </c>
      <c r="H314" s="265">
        <v>40973</v>
      </c>
      <c r="I314" s="265">
        <v>42773</v>
      </c>
      <c r="J314" s="266">
        <f t="shared" si="60"/>
        <v>41973</v>
      </c>
      <c r="K314" s="262"/>
      <c r="L314" s="262"/>
      <c r="M314" s="262"/>
      <c r="N314" s="265">
        <f>SUM(G314+2000)</f>
        <v>63973</v>
      </c>
      <c r="O314" s="267">
        <f>G314*104%</f>
        <v>64451.920000000006</v>
      </c>
      <c r="P314" s="265">
        <f>SUM(O314+2000)</f>
        <v>66451.920000000013</v>
      </c>
      <c r="Q314" s="268"/>
      <c r="R314" s="266">
        <f t="shared" si="61"/>
        <v>68445.477600000013</v>
      </c>
      <c r="Y314" s="172">
        <f>SUM(X314+2000)</f>
        <v>2000</v>
      </c>
    </row>
    <row r="315" spans="3:25" x14ac:dyDescent="0.2">
      <c r="C315" s="226" t="s">
        <v>281</v>
      </c>
      <c r="D315" s="226" t="s">
        <v>232</v>
      </c>
      <c r="E315" s="227">
        <v>113</v>
      </c>
      <c r="F315" s="227" t="s">
        <v>287</v>
      </c>
      <c r="G315" s="228">
        <v>91800</v>
      </c>
      <c r="H315" s="228">
        <v>86800</v>
      </c>
      <c r="I315" s="228">
        <v>81801</v>
      </c>
      <c r="J315" s="228">
        <v>86800</v>
      </c>
      <c r="K315" s="234"/>
      <c r="L315" s="226"/>
      <c r="M315" s="226"/>
      <c r="N315" s="228">
        <f>SUM(G315+2000)</f>
        <v>93800</v>
      </c>
      <c r="O315" s="254">
        <f>G315*104%</f>
        <v>95472</v>
      </c>
      <c r="P315" s="228">
        <v>91800</v>
      </c>
      <c r="R315" s="173">
        <f t="shared" si="61"/>
        <v>94554</v>
      </c>
      <c r="Y315" s="228">
        <v>91800</v>
      </c>
    </row>
    <row r="316" spans="3:25" x14ac:dyDescent="0.2">
      <c r="C316" s="226"/>
      <c r="D316" s="226"/>
      <c r="E316" s="227"/>
      <c r="F316" s="227"/>
      <c r="G316" s="228"/>
      <c r="H316" s="228"/>
      <c r="I316" s="228"/>
      <c r="J316" s="226"/>
      <c r="K316" s="234"/>
      <c r="L316" s="226"/>
      <c r="M316" s="226"/>
      <c r="N316" s="228"/>
      <c r="O316" s="226"/>
      <c r="P316" s="245"/>
      <c r="Y316" s="245"/>
    </row>
    <row r="317" spans="3:25" x14ac:dyDescent="0.2">
      <c r="C317" s="226"/>
      <c r="D317" s="233" t="s">
        <v>73</v>
      </c>
      <c r="E317" s="227"/>
      <c r="F317" s="227"/>
      <c r="G317" s="242">
        <f>SUM(G313:G315)</f>
        <v>199646</v>
      </c>
      <c r="H317" s="242">
        <v>190646</v>
      </c>
      <c r="I317" s="242">
        <v>189247</v>
      </c>
      <c r="J317" s="226"/>
      <c r="K317" s="234"/>
      <c r="L317" s="226"/>
      <c r="M317" s="226"/>
      <c r="N317" s="242">
        <f>SUM(N311:N315)</f>
        <v>225646</v>
      </c>
      <c r="O317" s="243">
        <f>G317*102%</f>
        <v>203638.92</v>
      </c>
      <c r="P317" s="242">
        <f>SUM(P311:P315)</f>
        <v>229951.92</v>
      </c>
      <c r="Q317" s="174">
        <f>P317*102%</f>
        <v>234550.9584</v>
      </c>
      <c r="R317" s="231">
        <f>SUM(R311:R315)</f>
        <v>236310.47760000001</v>
      </c>
      <c r="S317" s="173">
        <f>SUM(P317-R317)</f>
        <v>-6358.5576000000001</v>
      </c>
      <c r="Y317" s="242">
        <f>SUM(Y311:Y315)</f>
        <v>165500</v>
      </c>
    </row>
    <row r="318" spans="3:25" x14ac:dyDescent="0.2">
      <c r="D318" s="219"/>
      <c r="N318" s="172"/>
      <c r="O318" s="230">
        <f>SUM(O317-G317)</f>
        <v>3992.9200000000128</v>
      </c>
      <c r="P318" s="229"/>
      <c r="Y318" s="229"/>
    </row>
    <row r="319" spans="3:25" x14ac:dyDescent="0.2">
      <c r="C319" s="219" t="s">
        <v>288</v>
      </c>
      <c r="D319" s="219"/>
      <c r="N319" s="172"/>
      <c r="Y319" s="173"/>
    </row>
    <row r="320" spans="3:25" x14ac:dyDescent="0.2">
      <c r="N320" s="172"/>
      <c r="Y320" s="173"/>
    </row>
    <row r="321" spans="1:25" x14ac:dyDescent="0.2">
      <c r="A321" s="221"/>
      <c r="B321" s="222"/>
      <c r="C321" s="222" t="s">
        <v>289</v>
      </c>
      <c r="D321" s="222" t="s">
        <v>288</v>
      </c>
      <c r="E321" s="223"/>
      <c r="F321" s="223" t="s">
        <v>290</v>
      </c>
      <c r="G321" s="172">
        <v>78763</v>
      </c>
      <c r="H321" s="224">
        <v>77763</v>
      </c>
      <c r="I321" s="224">
        <v>1800</v>
      </c>
      <c r="J321" s="173">
        <f t="shared" ref="J321:J335" si="62">SUM(H321+1000)</f>
        <v>78763</v>
      </c>
      <c r="K321" s="225"/>
      <c r="L321" s="221"/>
      <c r="M321" s="221"/>
      <c r="N321" s="172">
        <f t="shared" ref="N321" si="63">SUM(G321+2000)</f>
        <v>80763</v>
      </c>
      <c r="O321" s="220">
        <f t="shared" ref="O321" si="64">G321*104%</f>
        <v>81913.52</v>
      </c>
      <c r="P321" s="172">
        <v>85489</v>
      </c>
      <c r="R321" s="173">
        <f t="shared" ref="R321:R335" si="65">P321*103%</f>
        <v>88053.67</v>
      </c>
      <c r="Y321" s="172">
        <v>85489</v>
      </c>
    </row>
    <row r="322" spans="1:25" x14ac:dyDescent="0.2">
      <c r="C322" s="222" t="s">
        <v>289</v>
      </c>
      <c r="D322" s="169" t="s">
        <v>15</v>
      </c>
      <c r="E322" s="171">
        <v>110</v>
      </c>
      <c r="F322" s="171" t="s">
        <v>291</v>
      </c>
      <c r="G322" s="172">
        <v>48500</v>
      </c>
      <c r="H322" s="172">
        <v>47500</v>
      </c>
      <c r="I322" s="172">
        <v>53274</v>
      </c>
      <c r="J322" s="173">
        <f t="shared" si="62"/>
        <v>48500</v>
      </c>
      <c r="N322" s="172">
        <f t="shared" ref="N322:N335" si="66">SUM(G322+2000)</f>
        <v>50500</v>
      </c>
      <c r="O322" s="220">
        <f t="shared" ref="O322:O335" si="67">G322*104%</f>
        <v>50440</v>
      </c>
      <c r="P322" s="172">
        <v>55110</v>
      </c>
      <c r="R322" s="173">
        <f t="shared" si="65"/>
        <v>56763.3</v>
      </c>
      <c r="Y322" s="172">
        <v>55110</v>
      </c>
    </row>
    <row r="323" spans="1:25" x14ac:dyDescent="0.2">
      <c r="C323" s="222" t="s">
        <v>289</v>
      </c>
      <c r="D323" s="169" t="s">
        <v>292</v>
      </c>
      <c r="E323" s="171" t="s">
        <v>165</v>
      </c>
      <c r="F323" s="171" t="s">
        <v>293</v>
      </c>
      <c r="G323" s="172">
        <v>29236</v>
      </c>
      <c r="H323" s="172">
        <v>28236</v>
      </c>
      <c r="I323" s="172">
        <v>31084</v>
      </c>
      <c r="J323" s="173">
        <f t="shared" si="62"/>
        <v>29236</v>
      </c>
      <c r="N323" s="172">
        <f t="shared" si="66"/>
        <v>31236</v>
      </c>
      <c r="O323" s="220">
        <f t="shared" si="67"/>
        <v>30405.440000000002</v>
      </c>
      <c r="P323" s="172">
        <f>SUM(O323+2000)</f>
        <v>32405.440000000002</v>
      </c>
      <c r="R323" s="173">
        <f t="shared" si="65"/>
        <v>33377.603200000005</v>
      </c>
      <c r="Y323" s="172">
        <f>SUM(X323+2000)</f>
        <v>2000</v>
      </c>
    </row>
    <row r="324" spans="1:25" x14ac:dyDescent="0.2">
      <c r="C324" s="222" t="s">
        <v>289</v>
      </c>
      <c r="D324" s="169" t="s">
        <v>28</v>
      </c>
      <c r="E324" s="171" t="s">
        <v>43</v>
      </c>
      <c r="F324" s="171" t="s">
        <v>296</v>
      </c>
      <c r="G324" s="172">
        <v>28283</v>
      </c>
      <c r="H324" s="172">
        <v>27283</v>
      </c>
      <c r="I324" s="172">
        <v>29083</v>
      </c>
      <c r="J324" s="173">
        <f t="shared" si="62"/>
        <v>28283</v>
      </c>
      <c r="N324" s="172">
        <f t="shared" si="66"/>
        <v>30283</v>
      </c>
      <c r="O324" s="220">
        <f t="shared" si="67"/>
        <v>29414.32</v>
      </c>
      <c r="P324" s="172">
        <v>32090</v>
      </c>
      <c r="R324" s="173">
        <f t="shared" si="65"/>
        <v>33052.700000000004</v>
      </c>
      <c r="Y324" s="172">
        <v>32090</v>
      </c>
    </row>
    <row r="325" spans="1:25" x14ac:dyDescent="0.2">
      <c r="C325" s="222" t="s">
        <v>289</v>
      </c>
      <c r="D325" s="169" t="s">
        <v>297</v>
      </c>
      <c r="E325" s="171" t="s">
        <v>43</v>
      </c>
      <c r="F325" s="171" t="s">
        <v>298</v>
      </c>
      <c r="G325" s="172">
        <v>32163</v>
      </c>
      <c r="H325" s="172">
        <v>31163</v>
      </c>
      <c r="I325" s="172">
        <v>32963</v>
      </c>
      <c r="J325" s="173">
        <f t="shared" si="62"/>
        <v>32163</v>
      </c>
      <c r="N325" s="172">
        <f t="shared" si="66"/>
        <v>34163</v>
      </c>
      <c r="O325" s="220">
        <f t="shared" si="67"/>
        <v>33449.520000000004</v>
      </c>
      <c r="P325" s="172">
        <v>35500</v>
      </c>
      <c r="R325" s="173">
        <f t="shared" si="65"/>
        <v>36565</v>
      </c>
      <c r="Y325" s="172">
        <v>35500</v>
      </c>
    </row>
    <row r="326" spans="1:25" x14ac:dyDescent="0.2">
      <c r="C326" s="222" t="s">
        <v>289</v>
      </c>
      <c r="D326" s="169" t="s">
        <v>28</v>
      </c>
      <c r="E326" s="171" t="s">
        <v>43</v>
      </c>
      <c r="F326" s="171" t="s">
        <v>299</v>
      </c>
      <c r="G326" s="172">
        <v>28121</v>
      </c>
      <c r="H326" s="172">
        <v>27121</v>
      </c>
      <c r="I326" s="172">
        <v>28921</v>
      </c>
      <c r="J326" s="173">
        <f t="shared" si="62"/>
        <v>28121</v>
      </c>
      <c r="N326" s="172">
        <f t="shared" si="66"/>
        <v>30121</v>
      </c>
      <c r="O326" s="220">
        <f t="shared" si="67"/>
        <v>29245.84</v>
      </c>
      <c r="P326" s="172">
        <f>SUM(O326+2000)</f>
        <v>31245.84</v>
      </c>
      <c r="R326" s="173">
        <f t="shared" si="65"/>
        <v>32183.215200000002</v>
      </c>
      <c r="Y326" s="172">
        <f>SUM(X326+2000)</f>
        <v>2000</v>
      </c>
    </row>
    <row r="327" spans="1:25" x14ac:dyDescent="0.2">
      <c r="C327" s="222" t="s">
        <v>289</v>
      </c>
      <c r="D327" s="169" t="s">
        <v>28</v>
      </c>
      <c r="E327" s="171" t="s">
        <v>43</v>
      </c>
      <c r="F327" s="171" t="s">
        <v>300</v>
      </c>
      <c r="G327" s="172">
        <v>27815</v>
      </c>
      <c r="H327" s="172">
        <v>26815</v>
      </c>
      <c r="I327" s="172">
        <v>1800</v>
      </c>
      <c r="J327" s="173">
        <f t="shared" si="62"/>
        <v>27815</v>
      </c>
      <c r="N327" s="172">
        <f t="shared" si="66"/>
        <v>29815</v>
      </c>
      <c r="O327" s="220">
        <f t="shared" si="67"/>
        <v>28927.600000000002</v>
      </c>
      <c r="P327" s="172">
        <f>SUM(O327+2000)</f>
        <v>30927.600000000002</v>
      </c>
      <c r="R327" s="173">
        <f t="shared" si="65"/>
        <v>31855.428000000004</v>
      </c>
      <c r="Y327" s="172">
        <f>SUM(X327+2000)</f>
        <v>2000</v>
      </c>
    </row>
    <row r="328" spans="1:25" x14ac:dyDescent="0.2">
      <c r="C328" s="222" t="s">
        <v>289</v>
      </c>
      <c r="D328" s="226" t="s">
        <v>28</v>
      </c>
      <c r="E328" s="171">
        <v>102</v>
      </c>
      <c r="F328" s="171" t="s">
        <v>301</v>
      </c>
      <c r="G328" s="172">
        <v>31751</v>
      </c>
      <c r="H328" s="172">
        <v>30751</v>
      </c>
      <c r="I328" s="172">
        <v>30751</v>
      </c>
      <c r="J328" s="173">
        <f t="shared" si="62"/>
        <v>31751</v>
      </c>
      <c r="N328" s="172">
        <f t="shared" si="66"/>
        <v>33751</v>
      </c>
      <c r="O328" s="220">
        <f t="shared" si="67"/>
        <v>33021.040000000001</v>
      </c>
      <c r="P328" s="172">
        <v>35650</v>
      </c>
      <c r="R328" s="173">
        <f t="shared" si="65"/>
        <v>36719.5</v>
      </c>
      <c r="Y328" s="172">
        <v>35650</v>
      </c>
    </row>
    <row r="329" spans="1:25" x14ac:dyDescent="0.2">
      <c r="C329" s="222" t="s">
        <v>289</v>
      </c>
      <c r="D329" s="169" t="s">
        <v>19</v>
      </c>
      <c r="E329" s="171" t="s">
        <v>43</v>
      </c>
      <c r="F329" s="171" t="s">
        <v>303</v>
      </c>
      <c r="G329" s="172">
        <v>32726</v>
      </c>
      <c r="H329" s="172">
        <v>31726</v>
      </c>
      <c r="I329" s="172">
        <v>32551</v>
      </c>
      <c r="J329" s="173">
        <f t="shared" si="62"/>
        <v>32726</v>
      </c>
      <c r="N329" s="172">
        <f t="shared" si="66"/>
        <v>34726</v>
      </c>
      <c r="O329" s="220">
        <f t="shared" si="67"/>
        <v>34035.040000000001</v>
      </c>
      <c r="P329" s="172">
        <f>SUM(O329+2000)</f>
        <v>36035.040000000001</v>
      </c>
      <c r="R329" s="173">
        <f t="shared" si="65"/>
        <v>37116.091200000003</v>
      </c>
      <c r="Y329" s="172">
        <f>SUM(X329+2000)</f>
        <v>2000</v>
      </c>
    </row>
    <row r="330" spans="1:25" x14ac:dyDescent="0.2">
      <c r="C330" s="222" t="s">
        <v>289</v>
      </c>
      <c r="D330" s="169" t="s">
        <v>19</v>
      </c>
      <c r="E330" s="171" t="s">
        <v>43</v>
      </c>
      <c r="F330" s="171" t="s">
        <v>304</v>
      </c>
      <c r="G330" s="172">
        <v>31136</v>
      </c>
      <c r="H330" s="172">
        <v>30136</v>
      </c>
      <c r="I330" s="172">
        <v>31936</v>
      </c>
      <c r="J330" s="173">
        <f t="shared" si="62"/>
        <v>31136</v>
      </c>
      <c r="N330" s="172">
        <f t="shared" si="66"/>
        <v>33136</v>
      </c>
      <c r="O330" s="220">
        <f t="shared" si="67"/>
        <v>32381.440000000002</v>
      </c>
      <c r="P330" s="172">
        <v>35200</v>
      </c>
      <c r="R330" s="173">
        <f t="shared" si="65"/>
        <v>36256</v>
      </c>
      <c r="Y330" s="172">
        <v>35200</v>
      </c>
    </row>
    <row r="331" spans="1:25" x14ac:dyDescent="0.2">
      <c r="C331" s="222" t="s">
        <v>289</v>
      </c>
      <c r="D331" s="169" t="s">
        <v>19</v>
      </c>
      <c r="E331" s="171" t="s">
        <v>43</v>
      </c>
      <c r="F331" s="171" t="s">
        <v>305</v>
      </c>
      <c r="G331" s="172">
        <v>31299</v>
      </c>
      <c r="H331" s="172">
        <v>30299</v>
      </c>
      <c r="I331" s="172">
        <v>1800</v>
      </c>
      <c r="J331" s="173">
        <f t="shared" si="62"/>
        <v>31299</v>
      </c>
      <c r="N331" s="172">
        <f t="shared" si="66"/>
        <v>33299</v>
      </c>
      <c r="O331" s="220">
        <f t="shared" si="67"/>
        <v>32550.960000000003</v>
      </c>
      <c r="P331" s="172">
        <v>35340</v>
      </c>
      <c r="R331" s="173">
        <f t="shared" si="65"/>
        <v>36400.200000000004</v>
      </c>
      <c r="Y331" s="172">
        <v>35340</v>
      </c>
    </row>
    <row r="332" spans="1:25" x14ac:dyDescent="0.2">
      <c r="C332" s="222" t="s">
        <v>289</v>
      </c>
      <c r="D332" s="226" t="s">
        <v>19</v>
      </c>
      <c r="E332" s="171" t="s">
        <v>43</v>
      </c>
      <c r="F332" s="171" t="s">
        <v>306</v>
      </c>
      <c r="G332" s="172">
        <v>32136</v>
      </c>
      <c r="H332" s="172">
        <v>31136</v>
      </c>
      <c r="I332" s="172">
        <v>32936</v>
      </c>
      <c r="J332" s="173">
        <f t="shared" si="62"/>
        <v>32136</v>
      </c>
      <c r="N332" s="172">
        <f t="shared" si="66"/>
        <v>34136</v>
      </c>
      <c r="O332" s="220">
        <f t="shared" si="67"/>
        <v>33421.440000000002</v>
      </c>
      <c r="P332" s="172">
        <v>35710</v>
      </c>
      <c r="R332" s="173">
        <f t="shared" si="65"/>
        <v>36781.300000000003</v>
      </c>
      <c r="Y332" s="172">
        <v>35710</v>
      </c>
    </row>
    <row r="333" spans="1:25" x14ac:dyDescent="0.2">
      <c r="C333" s="222" t="s">
        <v>289</v>
      </c>
      <c r="D333" s="222" t="s">
        <v>19</v>
      </c>
      <c r="E333" s="223">
        <v>102</v>
      </c>
      <c r="F333" s="223" t="s">
        <v>307</v>
      </c>
      <c r="G333" s="172">
        <v>25573</v>
      </c>
      <c r="H333" s="224">
        <v>24573</v>
      </c>
      <c r="I333" s="224">
        <v>25438</v>
      </c>
      <c r="J333" s="173">
        <f t="shared" si="62"/>
        <v>25573</v>
      </c>
      <c r="K333" s="225"/>
      <c r="L333" s="221"/>
      <c r="M333" s="221"/>
      <c r="N333" s="172">
        <f t="shared" si="66"/>
        <v>27573</v>
      </c>
      <c r="O333" s="220">
        <f t="shared" si="67"/>
        <v>26595.920000000002</v>
      </c>
      <c r="P333" s="172">
        <v>29110</v>
      </c>
      <c r="R333" s="173">
        <f t="shared" si="65"/>
        <v>29983.3</v>
      </c>
      <c r="Y333" s="172">
        <v>29110</v>
      </c>
    </row>
    <row r="334" spans="1:25" x14ac:dyDescent="0.2">
      <c r="C334" s="222" t="s">
        <v>289</v>
      </c>
      <c r="D334" s="222" t="s">
        <v>1215</v>
      </c>
      <c r="E334" s="223">
        <v>102</v>
      </c>
      <c r="F334" s="223" t="s">
        <v>1216</v>
      </c>
      <c r="H334" s="224"/>
      <c r="I334" s="224"/>
      <c r="J334" s="173"/>
      <c r="K334" s="225"/>
      <c r="L334" s="221"/>
      <c r="M334" s="221"/>
      <c r="N334" s="172"/>
      <c r="O334" s="220"/>
      <c r="P334" s="172"/>
      <c r="R334" s="173">
        <v>27868</v>
      </c>
      <c r="Y334" s="172"/>
    </row>
    <row r="335" spans="1:25" x14ac:dyDescent="0.2">
      <c r="C335" s="222" t="s">
        <v>289</v>
      </c>
      <c r="D335" s="169" t="s">
        <v>22</v>
      </c>
      <c r="E335" s="171" t="s">
        <v>51</v>
      </c>
      <c r="F335" s="171" t="s">
        <v>308</v>
      </c>
      <c r="G335" s="172">
        <v>35276</v>
      </c>
      <c r="H335" s="172">
        <v>34276</v>
      </c>
      <c r="I335" s="172">
        <v>36076</v>
      </c>
      <c r="J335" s="173">
        <f t="shared" si="62"/>
        <v>35276</v>
      </c>
      <c r="N335" s="172">
        <f t="shared" si="66"/>
        <v>37276</v>
      </c>
      <c r="O335" s="220">
        <f t="shared" si="67"/>
        <v>36687.040000000001</v>
      </c>
      <c r="P335" s="172">
        <v>39400</v>
      </c>
      <c r="R335" s="173">
        <f t="shared" si="65"/>
        <v>40582</v>
      </c>
      <c r="Y335" s="172">
        <v>39400</v>
      </c>
    </row>
    <row r="336" spans="1:25" x14ac:dyDescent="0.2">
      <c r="A336" s="221"/>
      <c r="B336" s="222"/>
      <c r="C336" s="222"/>
      <c r="D336" s="226" t="s">
        <v>302</v>
      </c>
      <c r="J336" s="173"/>
      <c r="N336" s="172"/>
      <c r="O336" s="220"/>
      <c r="P336" s="172"/>
      <c r="Y336" s="172"/>
    </row>
    <row r="337" spans="1:25" x14ac:dyDescent="0.2">
      <c r="C337" s="222" t="s">
        <v>289</v>
      </c>
      <c r="D337" s="169" t="s">
        <v>310</v>
      </c>
      <c r="E337" s="171" t="s">
        <v>51</v>
      </c>
      <c r="F337" s="171" t="s">
        <v>311</v>
      </c>
      <c r="G337" s="172">
        <v>35276</v>
      </c>
      <c r="H337" s="172">
        <v>34276</v>
      </c>
      <c r="I337" s="172">
        <v>1800</v>
      </c>
      <c r="J337" s="173">
        <f>SUM(H337+1000)</f>
        <v>35276</v>
      </c>
      <c r="N337" s="172">
        <f>SUM(G337+2000)</f>
        <v>37276</v>
      </c>
      <c r="O337" s="220">
        <f>G337*104%</f>
        <v>36687.040000000001</v>
      </c>
      <c r="P337" s="172">
        <v>39400</v>
      </c>
      <c r="R337" s="173">
        <f t="shared" ref="R337:R338" si="68">P337*103%</f>
        <v>40582</v>
      </c>
      <c r="Y337" s="172">
        <v>39400</v>
      </c>
    </row>
    <row r="338" spans="1:25" x14ac:dyDescent="0.2">
      <c r="C338" s="222" t="s">
        <v>289</v>
      </c>
      <c r="D338" s="169" t="s">
        <v>22</v>
      </c>
      <c r="E338" s="171" t="s">
        <v>51</v>
      </c>
      <c r="F338" s="171" t="s">
        <v>312</v>
      </c>
      <c r="G338" s="172">
        <v>34946</v>
      </c>
      <c r="H338" s="172">
        <v>33946</v>
      </c>
      <c r="I338" s="172">
        <v>1800</v>
      </c>
      <c r="J338" s="173">
        <f>SUM(H338+1000)</f>
        <v>34946</v>
      </c>
      <c r="N338" s="172">
        <f>SUM(G338+2000)</f>
        <v>36946</v>
      </c>
      <c r="O338" s="220">
        <f>G338*104%</f>
        <v>36343.840000000004</v>
      </c>
      <c r="P338" s="172">
        <v>39000</v>
      </c>
      <c r="R338" s="173">
        <f t="shared" si="68"/>
        <v>40170</v>
      </c>
      <c r="Y338" s="172">
        <v>39000</v>
      </c>
    </row>
    <row r="339" spans="1:25" x14ac:dyDescent="0.2">
      <c r="C339" s="222"/>
      <c r="D339" s="226" t="s">
        <v>302</v>
      </c>
      <c r="J339" s="173"/>
      <c r="N339" s="172"/>
      <c r="O339" s="220"/>
      <c r="P339" s="172"/>
      <c r="Y339" s="172"/>
    </row>
    <row r="340" spans="1:25" x14ac:dyDescent="0.2">
      <c r="C340" s="222" t="s">
        <v>289</v>
      </c>
      <c r="D340" s="169" t="s">
        <v>22</v>
      </c>
      <c r="E340" s="171">
        <v>103</v>
      </c>
      <c r="F340" s="171" t="s">
        <v>313</v>
      </c>
      <c r="G340" s="172">
        <v>34882</v>
      </c>
      <c r="H340" s="172">
        <v>33882</v>
      </c>
      <c r="I340" s="172">
        <v>1800</v>
      </c>
      <c r="J340" s="173">
        <f t="shared" ref="J340:J347" si="69">SUM(H340+1000)</f>
        <v>34882</v>
      </c>
      <c r="N340" s="172">
        <f t="shared" ref="N340:N347" si="70">SUM(G340+2000)</f>
        <v>36882</v>
      </c>
      <c r="O340" s="220">
        <f t="shared" ref="O340:O347" si="71">G340*104%</f>
        <v>36277.279999999999</v>
      </c>
      <c r="P340" s="172">
        <f>SUM(O340+2000)</f>
        <v>38277.279999999999</v>
      </c>
      <c r="R340" s="173">
        <f t="shared" ref="R340:R347" si="72">P340*103%</f>
        <v>39425.598400000003</v>
      </c>
      <c r="Y340" s="172">
        <f>SUM(X340+2000)</f>
        <v>2000</v>
      </c>
    </row>
    <row r="341" spans="1:25" x14ac:dyDescent="0.2">
      <c r="C341" s="222" t="s">
        <v>289</v>
      </c>
      <c r="D341" s="222" t="s">
        <v>22</v>
      </c>
      <c r="E341" s="223" t="s">
        <v>51</v>
      </c>
      <c r="F341" s="223" t="s">
        <v>314</v>
      </c>
      <c r="G341" s="172">
        <v>26657</v>
      </c>
      <c r="H341" s="224">
        <v>25657</v>
      </c>
      <c r="I341" s="224">
        <v>26715</v>
      </c>
      <c r="J341" s="173">
        <f t="shared" si="69"/>
        <v>26657</v>
      </c>
      <c r="K341" s="225"/>
      <c r="L341" s="221"/>
      <c r="M341" s="221"/>
      <c r="N341" s="172">
        <f t="shared" si="70"/>
        <v>28657</v>
      </c>
      <c r="O341" s="220">
        <f t="shared" si="71"/>
        <v>27723.280000000002</v>
      </c>
      <c r="P341" s="172">
        <v>30130</v>
      </c>
      <c r="R341" s="173">
        <f t="shared" si="72"/>
        <v>31033.9</v>
      </c>
      <c r="Y341" s="172">
        <v>30130</v>
      </c>
    </row>
    <row r="342" spans="1:25" x14ac:dyDescent="0.2">
      <c r="C342" s="222" t="s">
        <v>289</v>
      </c>
      <c r="D342" s="169" t="s">
        <v>22</v>
      </c>
      <c r="E342" s="171" t="s">
        <v>51</v>
      </c>
      <c r="F342" s="171" t="s">
        <v>315</v>
      </c>
      <c r="G342" s="172">
        <v>38987</v>
      </c>
      <c r="H342" s="172">
        <v>37987</v>
      </c>
      <c r="I342" s="172">
        <v>39787</v>
      </c>
      <c r="J342" s="173">
        <f t="shared" si="69"/>
        <v>38987</v>
      </c>
      <c r="K342" s="170" t="s">
        <v>316</v>
      </c>
      <c r="N342" s="172">
        <f t="shared" si="70"/>
        <v>40987</v>
      </c>
      <c r="O342" s="220">
        <f t="shared" si="71"/>
        <v>40546.480000000003</v>
      </c>
      <c r="P342" s="172">
        <v>43330</v>
      </c>
      <c r="R342" s="173">
        <f t="shared" si="72"/>
        <v>44629.9</v>
      </c>
      <c r="Y342" s="172">
        <v>43330</v>
      </c>
    </row>
    <row r="343" spans="1:25" x14ac:dyDescent="0.2">
      <c r="C343" s="222" t="s">
        <v>289</v>
      </c>
      <c r="D343" s="169" t="s">
        <v>294</v>
      </c>
      <c r="E343" s="171" t="s">
        <v>59</v>
      </c>
      <c r="F343" s="171" t="s">
        <v>295</v>
      </c>
      <c r="G343" s="172">
        <v>34000</v>
      </c>
      <c r="H343" s="172">
        <v>33000</v>
      </c>
      <c r="I343" s="172">
        <v>40074</v>
      </c>
      <c r="J343" s="173">
        <f t="shared" si="69"/>
        <v>34000</v>
      </c>
      <c r="N343" s="172">
        <f t="shared" si="70"/>
        <v>36000</v>
      </c>
      <c r="O343" s="220">
        <f t="shared" si="71"/>
        <v>35360</v>
      </c>
      <c r="P343" s="172">
        <v>40040</v>
      </c>
      <c r="R343" s="173">
        <f t="shared" si="72"/>
        <v>41241.200000000004</v>
      </c>
      <c r="Y343" s="172">
        <v>40040</v>
      </c>
    </row>
    <row r="344" spans="1:25" x14ac:dyDescent="0.2">
      <c r="A344" s="221"/>
      <c r="B344" s="222"/>
      <c r="C344" s="222" t="s">
        <v>289</v>
      </c>
      <c r="D344" s="169" t="s">
        <v>294</v>
      </c>
      <c r="E344" s="171" t="s">
        <v>59</v>
      </c>
      <c r="F344" s="171" t="s">
        <v>309</v>
      </c>
      <c r="G344" s="172">
        <v>40067</v>
      </c>
      <c r="H344" s="172">
        <v>39067</v>
      </c>
      <c r="I344" s="172">
        <v>43606</v>
      </c>
      <c r="J344" s="173">
        <f t="shared" si="69"/>
        <v>40067</v>
      </c>
      <c r="N344" s="172">
        <f t="shared" si="70"/>
        <v>42067</v>
      </c>
      <c r="O344" s="220">
        <f t="shared" si="71"/>
        <v>41669.68</v>
      </c>
      <c r="P344" s="172">
        <f>SUM(O344+2000)</f>
        <v>43669.68</v>
      </c>
      <c r="R344" s="173">
        <f t="shared" si="72"/>
        <v>44979.770400000001</v>
      </c>
      <c r="Y344" s="172">
        <f>SUM(X344+2000)</f>
        <v>2000</v>
      </c>
    </row>
    <row r="345" spans="1:25" x14ac:dyDescent="0.2">
      <c r="C345" s="222" t="s">
        <v>289</v>
      </c>
      <c r="D345" s="169" t="s">
        <v>294</v>
      </c>
      <c r="E345" s="171" t="s">
        <v>59</v>
      </c>
      <c r="F345" s="171" t="s">
        <v>1069</v>
      </c>
      <c r="G345" s="172">
        <v>37000</v>
      </c>
      <c r="H345" s="172">
        <v>36000</v>
      </c>
      <c r="I345" s="172">
        <v>38854</v>
      </c>
      <c r="J345" s="173">
        <f t="shared" si="69"/>
        <v>37000</v>
      </c>
      <c r="N345" s="172">
        <f t="shared" si="70"/>
        <v>39000</v>
      </c>
      <c r="O345" s="220">
        <f t="shared" si="71"/>
        <v>38480</v>
      </c>
      <c r="P345" s="172">
        <v>41480</v>
      </c>
      <c r="R345" s="173">
        <f t="shared" si="72"/>
        <v>42724.4</v>
      </c>
      <c r="Y345" s="172">
        <v>41480</v>
      </c>
    </row>
    <row r="346" spans="1:25" x14ac:dyDescent="0.2">
      <c r="C346" s="222" t="s">
        <v>289</v>
      </c>
      <c r="D346" s="169" t="s">
        <v>155</v>
      </c>
      <c r="E346" s="171" t="s">
        <v>59</v>
      </c>
      <c r="F346" s="171" t="s">
        <v>1100</v>
      </c>
      <c r="G346" s="172">
        <v>40067</v>
      </c>
      <c r="H346" s="172">
        <v>39067</v>
      </c>
      <c r="I346" s="172">
        <v>44620</v>
      </c>
      <c r="J346" s="173">
        <f t="shared" si="69"/>
        <v>40067</v>
      </c>
      <c r="N346" s="172">
        <f t="shared" si="70"/>
        <v>42067</v>
      </c>
      <c r="O346" s="220">
        <f t="shared" si="71"/>
        <v>41669.68</v>
      </c>
      <c r="P346" s="172">
        <v>45000</v>
      </c>
      <c r="R346" s="173">
        <f t="shared" si="72"/>
        <v>46350</v>
      </c>
      <c r="Y346" s="172">
        <v>45000</v>
      </c>
    </row>
    <row r="347" spans="1:25" x14ac:dyDescent="0.2">
      <c r="C347" s="222" t="s">
        <v>289</v>
      </c>
      <c r="D347" s="169" t="s">
        <v>317</v>
      </c>
      <c r="E347" s="171" t="s">
        <v>228</v>
      </c>
      <c r="F347" s="171" t="s">
        <v>318</v>
      </c>
      <c r="G347" s="172">
        <v>51614</v>
      </c>
      <c r="H347" s="172">
        <v>50614</v>
      </c>
      <c r="I347" s="172">
        <v>1800</v>
      </c>
      <c r="J347" s="173">
        <f t="shared" si="69"/>
        <v>51614</v>
      </c>
      <c r="N347" s="172">
        <f t="shared" si="70"/>
        <v>53614</v>
      </c>
      <c r="O347" s="220">
        <f t="shared" si="71"/>
        <v>53678.560000000005</v>
      </c>
      <c r="P347" s="172">
        <v>56710</v>
      </c>
      <c r="R347" s="173">
        <f t="shared" si="72"/>
        <v>58411.3</v>
      </c>
      <c r="Y347" s="172">
        <v>56710</v>
      </c>
    </row>
    <row r="348" spans="1:25" x14ac:dyDescent="0.2">
      <c r="N348" s="172"/>
      <c r="Y348" s="173"/>
    </row>
    <row r="349" spans="1:25" x14ac:dyDescent="0.2">
      <c r="D349" s="219" t="s">
        <v>73</v>
      </c>
      <c r="G349" s="229">
        <f>SUM(G321:G347)</f>
        <v>866274</v>
      </c>
      <c r="H349" s="229">
        <v>842274</v>
      </c>
      <c r="I349" s="229">
        <v>611269</v>
      </c>
      <c r="N349" s="229">
        <f>SUM(N321:N347)</f>
        <v>914274</v>
      </c>
      <c r="O349" s="230">
        <f>G349*102%</f>
        <v>883599.48</v>
      </c>
      <c r="P349" s="229">
        <f>SUM(P321:P347)</f>
        <v>966249.88</v>
      </c>
      <c r="Q349" s="174">
        <f>P349*102%</f>
        <v>985574.87760000001</v>
      </c>
      <c r="R349" s="231">
        <f>SUM(R321:R347)</f>
        <v>1023105.3764000002</v>
      </c>
      <c r="S349" s="173">
        <f>SUM(P349-R349)</f>
        <v>-56855.496400000178</v>
      </c>
      <c r="Y349" s="229">
        <f>SUM(Y321:Y347)</f>
        <v>765689</v>
      </c>
    </row>
    <row r="350" spans="1:25" ht="11.25" customHeight="1" x14ac:dyDescent="0.2">
      <c r="D350" s="219"/>
      <c r="H350" s="229"/>
      <c r="I350" s="229"/>
      <c r="N350" s="172"/>
      <c r="O350" s="230">
        <f>SUM(O349-G349)</f>
        <v>17325.479999999981</v>
      </c>
      <c r="P350" s="229"/>
      <c r="Y350" s="229"/>
    </row>
    <row r="351" spans="1:25" x14ac:dyDescent="0.2">
      <c r="C351" s="219" t="s">
        <v>319</v>
      </c>
      <c r="D351" s="219"/>
      <c r="N351" s="172"/>
      <c r="Y351" s="173"/>
    </row>
    <row r="352" spans="1:25" ht="12.75" customHeight="1" x14ac:dyDescent="0.2">
      <c r="N352" s="172"/>
      <c r="Y352" s="173"/>
    </row>
    <row r="353" spans="2:25" x14ac:dyDescent="0.2">
      <c r="C353" s="169" t="s">
        <v>320</v>
      </c>
      <c r="D353" s="169" t="s">
        <v>321</v>
      </c>
      <c r="F353" s="171" t="s">
        <v>322</v>
      </c>
      <c r="G353" s="172">
        <v>67559</v>
      </c>
      <c r="H353" s="172">
        <v>66559</v>
      </c>
      <c r="I353" s="172">
        <v>66560</v>
      </c>
      <c r="J353" s="173">
        <f>SUM(H353+1000)</f>
        <v>67559</v>
      </c>
      <c r="K353" s="170" t="s">
        <v>323</v>
      </c>
      <c r="N353" s="172">
        <f>SUM(G353+2000)</f>
        <v>69559</v>
      </c>
      <c r="O353" s="220">
        <f>G353*104%</f>
        <v>70261.36</v>
      </c>
      <c r="P353" s="172">
        <v>73612</v>
      </c>
      <c r="R353" s="173">
        <v>75821</v>
      </c>
      <c r="Y353" s="172">
        <v>73612</v>
      </c>
    </row>
    <row r="354" spans="2:25" x14ac:dyDescent="0.2">
      <c r="D354" s="169" t="s">
        <v>1198</v>
      </c>
      <c r="N354" s="172"/>
      <c r="Y354" s="173"/>
    </row>
    <row r="355" spans="2:25" x14ac:dyDescent="0.2">
      <c r="D355" s="169" t="s">
        <v>103</v>
      </c>
      <c r="N355" s="172"/>
      <c r="Y355" s="173"/>
    </row>
    <row r="356" spans="2:25" x14ac:dyDescent="0.2">
      <c r="C356" s="169" t="s">
        <v>320</v>
      </c>
      <c r="D356" s="169" t="s">
        <v>327</v>
      </c>
      <c r="E356" s="171" t="s">
        <v>43</v>
      </c>
      <c r="F356" s="171" t="s">
        <v>328</v>
      </c>
      <c r="G356" s="172">
        <v>31751</v>
      </c>
      <c r="H356" s="172">
        <v>30751</v>
      </c>
      <c r="I356" s="172">
        <v>35028</v>
      </c>
      <c r="J356" s="173">
        <f>SUM(H356+1000)</f>
        <v>31751</v>
      </c>
      <c r="N356" s="172">
        <f>SUM(G356+2000)</f>
        <v>33751</v>
      </c>
      <c r="O356" s="220">
        <f>G356*104%</f>
        <v>33021.040000000001</v>
      </c>
      <c r="P356" s="172">
        <v>35656</v>
      </c>
      <c r="R356" s="173">
        <f t="shared" ref="R356:R357" si="73">P356*103%</f>
        <v>36725.68</v>
      </c>
      <c r="Y356" s="172">
        <v>35656</v>
      </c>
    </row>
    <row r="357" spans="2:25" x14ac:dyDescent="0.2">
      <c r="C357" s="169" t="s">
        <v>320</v>
      </c>
      <c r="D357" s="169" t="s">
        <v>327</v>
      </c>
      <c r="E357" s="171" t="s">
        <v>43</v>
      </c>
      <c r="F357" s="171" t="s">
        <v>329</v>
      </c>
      <c r="G357" s="172">
        <v>28121</v>
      </c>
      <c r="H357" s="172">
        <v>27121</v>
      </c>
      <c r="I357" s="172">
        <v>28921</v>
      </c>
      <c r="J357" s="173">
        <f>SUM(H357+1000)</f>
        <v>28121</v>
      </c>
      <c r="N357" s="172">
        <f>SUM(G357+2000)</f>
        <v>30121</v>
      </c>
      <c r="O357" s="220">
        <f>G357*104%</f>
        <v>29245.84</v>
      </c>
      <c r="P357" s="172">
        <v>31808</v>
      </c>
      <c r="R357" s="173">
        <f t="shared" si="73"/>
        <v>32762.240000000002</v>
      </c>
      <c r="Y357" s="172">
        <v>31808</v>
      </c>
    </row>
    <row r="358" spans="2:25" x14ac:dyDescent="0.2">
      <c r="D358" s="169" t="s">
        <v>331</v>
      </c>
      <c r="J358" s="173"/>
      <c r="N358" s="172"/>
      <c r="O358" s="220"/>
      <c r="P358" s="172"/>
      <c r="Y358" s="172"/>
    </row>
    <row r="359" spans="2:25" x14ac:dyDescent="0.2">
      <c r="C359" s="169" t="s">
        <v>320</v>
      </c>
      <c r="D359" s="222" t="s">
        <v>327</v>
      </c>
      <c r="E359" s="223" t="s">
        <v>43</v>
      </c>
      <c r="F359" s="223" t="s">
        <v>330</v>
      </c>
      <c r="G359" s="172">
        <v>27703</v>
      </c>
      <c r="H359" s="224">
        <v>26703</v>
      </c>
      <c r="I359" s="224">
        <v>51606</v>
      </c>
      <c r="J359" s="173">
        <f>SUM(H359+1000)</f>
        <v>27703</v>
      </c>
      <c r="N359" s="172">
        <f>SUM(G359+2000)</f>
        <v>29703</v>
      </c>
      <c r="O359" s="220">
        <f>G359*104%</f>
        <v>28811.120000000003</v>
      </c>
      <c r="P359" s="172">
        <v>31365</v>
      </c>
      <c r="R359" s="173">
        <f t="shared" ref="R359:R360" si="74">P359*103%</f>
        <v>32305.95</v>
      </c>
      <c r="Y359" s="172">
        <v>31365</v>
      </c>
    </row>
    <row r="360" spans="2:25" x14ac:dyDescent="0.2">
      <c r="B360" s="222"/>
      <c r="C360" s="169" t="s">
        <v>320</v>
      </c>
      <c r="D360" s="169" t="s">
        <v>325</v>
      </c>
      <c r="E360" s="171" t="s">
        <v>59</v>
      </c>
      <c r="F360" s="171" t="s">
        <v>326</v>
      </c>
      <c r="G360" s="172">
        <v>40330</v>
      </c>
      <c r="H360" s="172">
        <v>39330</v>
      </c>
      <c r="I360" s="172">
        <v>41130</v>
      </c>
      <c r="J360" s="173">
        <f>SUM(H360+1000)</f>
        <v>40330</v>
      </c>
      <c r="N360" s="172">
        <f>SUM(G360+2000)</f>
        <v>42330</v>
      </c>
      <c r="O360" s="220">
        <f>G360*104%</f>
        <v>41943.200000000004</v>
      </c>
      <c r="P360" s="172">
        <v>44750</v>
      </c>
      <c r="R360" s="173">
        <f t="shared" si="74"/>
        <v>46092.5</v>
      </c>
      <c r="Y360" s="172">
        <v>44750</v>
      </c>
    </row>
    <row r="361" spans="2:25" x14ac:dyDescent="0.2">
      <c r="N361" s="172"/>
      <c r="Y361" s="173"/>
    </row>
    <row r="362" spans="2:25" x14ac:dyDescent="0.2">
      <c r="D362" s="219" t="s">
        <v>73</v>
      </c>
      <c r="G362" s="229">
        <f>SUM(G353:G360)</f>
        <v>195464</v>
      </c>
      <c r="H362" s="229">
        <v>190464</v>
      </c>
      <c r="I362" s="229">
        <v>223245</v>
      </c>
      <c r="N362" s="229">
        <f>SUM(N353:N360)</f>
        <v>205464</v>
      </c>
      <c r="O362" s="230">
        <f>G362*102%</f>
        <v>199373.28</v>
      </c>
      <c r="P362" s="229">
        <f>SUM(P353:P360)</f>
        <v>217191</v>
      </c>
      <c r="Q362" s="174">
        <f>P362*102%</f>
        <v>221534.82</v>
      </c>
      <c r="R362" s="231">
        <f>SUM(R353:R360)</f>
        <v>223707.37</v>
      </c>
      <c r="S362" s="173">
        <f>SUM(P362-R362)</f>
        <v>-6516.3699999999953</v>
      </c>
      <c r="Y362" s="229">
        <f>SUM(Y353:Y360)</f>
        <v>217191</v>
      </c>
    </row>
    <row r="363" spans="2:25" x14ac:dyDescent="0.2">
      <c r="C363" s="226"/>
      <c r="D363" s="233"/>
      <c r="E363" s="227"/>
      <c r="F363" s="227"/>
      <c r="G363" s="228"/>
      <c r="H363" s="228"/>
      <c r="I363" s="228"/>
      <c r="J363" s="226"/>
      <c r="K363" s="234"/>
      <c r="L363" s="226"/>
      <c r="M363" s="226"/>
      <c r="N363" s="228"/>
      <c r="O363" s="243">
        <f>SUM(O362-G362)</f>
        <v>3909.2799999999988</v>
      </c>
      <c r="P363" s="242"/>
      <c r="Q363" s="244"/>
      <c r="R363" s="226"/>
      <c r="S363" s="235"/>
      <c r="T363" s="226"/>
      <c r="U363" s="226"/>
      <c r="Y363" s="242"/>
    </row>
    <row r="364" spans="2:25" x14ac:dyDescent="0.2">
      <c r="C364" s="233" t="s">
        <v>332</v>
      </c>
      <c r="D364" s="233"/>
      <c r="E364" s="227"/>
      <c r="F364" s="227"/>
      <c r="G364" s="228"/>
      <c r="H364" s="228"/>
      <c r="I364" s="228"/>
      <c r="J364" s="226"/>
      <c r="K364" s="234"/>
      <c r="L364" s="226"/>
      <c r="M364" s="226"/>
      <c r="N364" s="228"/>
      <c r="O364" s="226"/>
      <c r="P364" s="235"/>
      <c r="Q364" s="244"/>
      <c r="R364" s="226"/>
      <c r="S364" s="235"/>
      <c r="T364" s="226"/>
      <c r="U364" s="226"/>
      <c r="Y364" s="235"/>
    </row>
    <row r="365" spans="2:25" ht="9.75" customHeight="1" x14ac:dyDescent="0.2">
      <c r="C365" s="226"/>
      <c r="D365" s="226"/>
      <c r="E365" s="227"/>
      <c r="F365" s="227"/>
      <c r="G365" s="228"/>
      <c r="H365" s="228"/>
      <c r="I365" s="228"/>
      <c r="J365" s="226"/>
      <c r="K365" s="234"/>
      <c r="L365" s="226"/>
      <c r="M365" s="226"/>
      <c r="N365" s="228"/>
      <c r="O365" s="226"/>
      <c r="P365" s="235"/>
      <c r="Q365" s="244"/>
      <c r="R365" s="226"/>
      <c r="S365" s="235"/>
      <c r="T365" s="226"/>
      <c r="U365" s="226"/>
      <c r="Y365" s="235"/>
    </row>
    <row r="366" spans="2:25" x14ac:dyDescent="0.2">
      <c r="C366" s="226" t="s">
        <v>333</v>
      </c>
      <c r="D366" s="226" t="s">
        <v>334</v>
      </c>
      <c r="E366" s="227"/>
      <c r="F366" s="227" t="s">
        <v>335</v>
      </c>
      <c r="G366" s="228">
        <v>66326</v>
      </c>
      <c r="H366" s="228">
        <v>65326</v>
      </c>
      <c r="I366" s="228">
        <v>60327</v>
      </c>
      <c r="J366" s="235">
        <f>SUM(H366+1000)</f>
        <v>66326</v>
      </c>
      <c r="K366" s="234" t="s">
        <v>336</v>
      </c>
      <c r="L366" s="226"/>
      <c r="M366" s="226"/>
      <c r="N366" s="228">
        <f>SUM(G366+2000)</f>
        <v>68326</v>
      </c>
      <c r="O366" s="254">
        <f>G366*104%</f>
        <v>68979.040000000008</v>
      </c>
      <c r="P366" s="228">
        <v>71998</v>
      </c>
      <c r="Q366" s="244"/>
      <c r="R366" s="173">
        <f t="shared" ref="R366" si="75">P366*103%</f>
        <v>74157.94</v>
      </c>
      <c r="S366" s="235"/>
      <c r="T366" s="226"/>
      <c r="U366" s="226"/>
      <c r="Y366" s="228">
        <v>71998</v>
      </c>
    </row>
    <row r="367" spans="2:25" x14ac:dyDescent="0.2">
      <c r="C367" s="226"/>
      <c r="D367" s="226" t="s">
        <v>1198</v>
      </c>
      <c r="E367" s="227"/>
      <c r="F367" s="227"/>
      <c r="G367" s="228"/>
      <c r="H367" s="228"/>
      <c r="I367" s="228"/>
      <c r="J367" s="226"/>
      <c r="K367" s="234"/>
      <c r="L367" s="226"/>
      <c r="M367" s="226"/>
      <c r="N367" s="228"/>
      <c r="O367" s="226"/>
      <c r="P367" s="235"/>
      <c r="Q367" s="244"/>
      <c r="R367" s="226"/>
      <c r="S367" s="235"/>
      <c r="T367" s="226"/>
      <c r="U367" s="226"/>
      <c r="Y367" s="235"/>
    </row>
    <row r="368" spans="2:25" x14ac:dyDescent="0.2">
      <c r="C368" s="226"/>
      <c r="D368" s="226" t="s">
        <v>103</v>
      </c>
      <c r="E368" s="227"/>
      <c r="F368" s="227"/>
      <c r="G368" s="228"/>
      <c r="H368" s="228"/>
      <c r="I368" s="228"/>
      <c r="J368" s="226"/>
      <c r="K368" s="234"/>
      <c r="L368" s="226"/>
      <c r="M368" s="226"/>
      <c r="N368" s="228"/>
      <c r="O368" s="226"/>
      <c r="P368" s="235"/>
      <c r="Q368" s="244"/>
      <c r="R368" s="226"/>
      <c r="S368" s="235"/>
      <c r="T368" s="226"/>
      <c r="U368" s="226"/>
      <c r="Y368" s="235"/>
    </row>
    <row r="369" spans="3:25" x14ac:dyDescent="0.2">
      <c r="C369" s="226" t="s">
        <v>333</v>
      </c>
      <c r="D369" s="226" t="s">
        <v>1139</v>
      </c>
      <c r="E369" s="227" t="s">
        <v>43</v>
      </c>
      <c r="F369" s="227" t="s">
        <v>338</v>
      </c>
      <c r="G369" s="228">
        <v>28970</v>
      </c>
      <c r="H369" s="228">
        <v>27970</v>
      </c>
      <c r="I369" s="228">
        <v>29770</v>
      </c>
      <c r="J369" s="235">
        <f>SUM(H369+1000)</f>
        <v>28970</v>
      </c>
      <c r="K369" s="234"/>
      <c r="L369" s="226"/>
      <c r="M369" s="226"/>
      <c r="N369" s="228">
        <f>SUM(G369+2000)</f>
        <v>30970</v>
      </c>
      <c r="O369" s="254">
        <f>G369*104%</f>
        <v>30128.799999999999</v>
      </c>
      <c r="P369" s="228">
        <v>32708</v>
      </c>
      <c r="Q369" s="244"/>
      <c r="R369" s="173">
        <f t="shared" ref="R369:R372" si="76">P369*103%</f>
        <v>33689.24</v>
      </c>
      <c r="S369" s="235"/>
      <c r="T369" s="226"/>
      <c r="U369" s="226"/>
      <c r="Y369" s="228">
        <v>32708</v>
      </c>
    </row>
    <row r="370" spans="3:25" x14ac:dyDescent="0.2">
      <c r="C370" s="226" t="s">
        <v>333</v>
      </c>
      <c r="D370" s="226" t="s">
        <v>1211</v>
      </c>
      <c r="E370" s="227" t="s">
        <v>43</v>
      </c>
      <c r="F370" s="227" t="s">
        <v>339</v>
      </c>
      <c r="G370" s="228">
        <v>28364</v>
      </c>
      <c r="H370" s="228">
        <v>27364</v>
      </c>
      <c r="I370" s="228">
        <v>29164</v>
      </c>
      <c r="J370" s="235">
        <f>SUM(H370+1000)</f>
        <v>28364</v>
      </c>
      <c r="K370" s="234"/>
      <c r="L370" s="226"/>
      <c r="M370" s="226"/>
      <c r="N370" s="228">
        <f>SUM(G370+2000)</f>
        <v>30364</v>
      </c>
      <c r="O370" s="254">
        <f>G370*104%</f>
        <v>29498.560000000001</v>
      </c>
      <c r="P370" s="228">
        <v>32066</v>
      </c>
      <c r="Q370" s="244"/>
      <c r="R370" s="173">
        <f t="shared" si="76"/>
        <v>33027.980000000003</v>
      </c>
      <c r="S370" s="235"/>
      <c r="T370" s="226"/>
      <c r="U370" s="226"/>
      <c r="Y370" s="228">
        <v>32066</v>
      </c>
    </row>
    <row r="371" spans="3:25" x14ac:dyDescent="0.2">
      <c r="C371" s="226" t="s">
        <v>333</v>
      </c>
      <c r="D371" s="226" t="s">
        <v>327</v>
      </c>
      <c r="E371" s="227" t="s">
        <v>43</v>
      </c>
      <c r="F371" s="227" t="s">
        <v>340</v>
      </c>
      <c r="G371" s="228">
        <v>25853</v>
      </c>
      <c r="H371" s="228">
        <v>24853</v>
      </c>
      <c r="I371" s="228">
        <v>26653</v>
      </c>
      <c r="J371" s="235">
        <f>SUM(H371+1000)</f>
        <v>25853</v>
      </c>
      <c r="K371" s="234"/>
      <c r="L371" s="226"/>
      <c r="M371" s="226"/>
      <c r="N371" s="228">
        <f>SUM(G371+2000)</f>
        <v>27853</v>
      </c>
      <c r="O371" s="254">
        <f>G371*104%</f>
        <v>26887.120000000003</v>
      </c>
      <c r="P371" s="228">
        <v>29404</v>
      </c>
      <c r="Q371" s="244" t="s">
        <v>1125</v>
      </c>
      <c r="R371" s="173">
        <f t="shared" si="76"/>
        <v>30286.12</v>
      </c>
      <c r="S371" s="235"/>
      <c r="T371" s="226"/>
      <c r="U371" s="226"/>
      <c r="Y371" s="228">
        <v>29404</v>
      </c>
    </row>
    <row r="372" spans="3:25" x14ac:dyDescent="0.2">
      <c r="C372" s="226" t="s">
        <v>333</v>
      </c>
      <c r="D372" s="222" t="s">
        <v>325</v>
      </c>
      <c r="E372" s="223" t="s">
        <v>59</v>
      </c>
      <c r="F372" s="223" t="s">
        <v>337</v>
      </c>
      <c r="G372" s="228">
        <v>40078</v>
      </c>
      <c r="H372" s="224">
        <v>39078</v>
      </c>
      <c r="I372" s="224">
        <v>40867</v>
      </c>
      <c r="J372" s="235">
        <f>SUM(H372+1000)</f>
        <v>40078</v>
      </c>
      <c r="K372" s="234"/>
      <c r="L372" s="226"/>
      <c r="M372" s="226"/>
      <c r="N372" s="228">
        <f>SUM(G372+2000)</f>
        <v>42078</v>
      </c>
      <c r="O372" s="254">
        <f>G372*104%</f>
        <v>41681.120000000003</v>
      </c>
      <c r="P372" s="228">
        <v>44791</v>
      </c>
      <c r="Q372" s="244"/>
      <c r="R372" s="173">
        <f t="shared" si="76"/>
        <v>46134.73</v>
      </c>
      <c r="S372" s="235"/>
      <c r="T372" s="226"/>
      <c r="U372" s="226"/>
      <c r="Y372" s="228">
        <v>44791</v>
      </c>
    </row>
    <row r="373" spans="3:25" x14ac:dyDescent="0.2">
      <c r="C373" s="226"/>
      <c r="D373" s="226" t="s">
        <v>302</v>
      </c>
      <c r="E373" s="227"/>
      <c r="F373" s="227"/>
      <c r="G373" s="228"/>
      <c r="H373" s="228"/>
      <c r="I373" s="228"/>
      <c r="J373" s="226"/>
      <c r="K373" s="234"/>
      <c r="L373" s="226"/>
      <c r="M373" s="226"/>
      <c r="N373" s="228"/>
      <c r="O373" s="226"/>
      <c r="P373" s="235"/>
      <c r="Q373" s="244"/>
      <c r="R373" s="226"/>
      <c r="S373" s="235"/>
      <c r="T373" s="226"/>
      <c r="U373" s="226"/>
      <c r="Y373" s="235"/>
    </row>
    <row r="374" spans="3:25" ht="9.75" customHeight="1" x14ac:dyDescent="0.2">
      <c r="C374" s="226"/>
      <c r="D374" s="226"/>
      <c r="E374" s="227"/>
      <c r="F374" s="227"/>
      <c r="G374" s="228"/>
      <c r="H374" s="228"/>
      <c r="I374" s="228"/>
      <c r="J374" s="226"/>
      <c r="K374" s="234"/>
      <c r="L374" s="226"/>
      <c r="M374" s="226"/>
      <c r="N374" s="228"/>
      <c r="O374" s="226"/>
      <c r="P374" s="235"/>
      <c r="Q374" s="244"/>
      <c r="R374" s="226"/>
      <c r="S374" s="235"/>
      <c r="T374" s="226"/>
      <c r="U374" s="226"/>
      <c r="Y374" s="235"/>
    </row>
    <row r="375" spans="3:25" x14ac:dyDescent="0.2">
      <c r="C375" s="226"/>
      <c r="D375" s="233" t="s">
        <v>73</v>
      </c>
      <c r="E375" s="227"/>
      <c r="F375" s="227"/>
      <c r="G375" s="242">
        <f>SUM(G366:G372)</f>
        <v>189591</v>
      </c>
      <c r="H375" s="242">
        <v>184591</v>
      </c>
      <c r="I375" s="242">
        <v>186781</v>
      </c>
      <c r="J375" s="226"/>
      <c r="K375" s="234"/>
      <c r="L375" s="226"/>
      <c r="M375" s="226"/>
      <c r="N375" s="242">
        <f>SUM(N366:N372)</f>
        <v>199591</v>
      </c>
      <c r="O375" s="243">
        <f>G375*102%</f>
        <v>193382.82</v>
      </c>
      <c r="P375" s="242">
        <f>SUM(P366:P372)</f>
        <v>210967</v>
      </c>
      <c r="Q375" s="244">
        <f>P375*102%</f>
        <v>215186.34</v>
      </c>
      <c r="R375" s="231">
        <f>SUM(R366:R372)</f>
        <v>217296.01</v>
      </c>
      <c r="S375" s="235">
        <f>SUM(P375-R375)</f>
        <v>-6329.0100000000093</v>
      </c>
      <c r="T375" s="226"/>
      <c r="U375" s="226"/>
      <c r="Y375" s="242">
        <f>SUM(Y366:Y372)</f>
        <v>210967</v>
      </c>
    </row>
    <row r="376" spans="3:25" x14ac:dyDescent="0.2">
      <c r="C376" s="226"/>
      <c r="D376" s="233"/>
      <c r="E376" s="227"/>
      <c r="F376" s="227"/>
      <c r="G376" s="228"/>
      <c r="H376" s="242"/>
      <c r="I376" s="242"/>
      <c r="J376" s="226"/>
      <c r="K376" s="234"/>
      <c r="L376" s="226"/>
      <c r="M376" s="226"/>
      <c r="N376" s="228"/>
      <c r="O376" s="243">
        <f>SUM(O375-G375)</f>
        <v>3791.820000000007</v>
      </c>
      <c r="P376" s="242"/>
      <c r="Q376" s="244"/>
      <c r="R376" s="226"/>
      <c r="S376" s="235"/>
      <c r="T376" s="226"/>
      <c r="U376" s="226"/>
      <c r="Y376" s="242"/>
    </row>
    <row r="377" spans="3:25" x14ac:dyDescent="0.2">
      <c r="C377" s="219" t="s">
        <v>341</v>
      </c>
      <c r="D377" s="219"/>
      <c r="K377" s="170" t="s">
        <v>342</v>
      </c>
      <c r="N377" s="172"/>
      <c r="Y377" s="173"/>
    </row>
    <row r="378" spans="3:25" x14ac:dyDescent="0.2">
      <c r="N378" s="172"/>
      <c r="Y378" s="173"/>
    </row>
    <row r="379" spans="3:25" x14ac:dyDescent="0.2">
      <c r="C379" s="169" t="s">
        <v>343</v>
      </c>
      <c r="D379" s="169" t="s">
        <v>344</v>
      </c>
      <c r="F379" s="171" t="s">
        <v>345</v>
      </c>
      <c r="G379" s="172">
        <v>67306</v>
      </c>
      <c r="H379" s="172">
        <v>66306</v>
      </c>
      <c r="I379" s="172">
        <v>61307</v>
      </c>
      <c r="J379" s="173">
        <f t="shared" ref="J379" si="77">SUM(H379+1000)</f>
        <v>67306</v>
      </c>
      <c r="N379" s="172">
        <f>SUM(G379+2000)</f>
        <v>69306</v>
      </c>
      <c r="O379" s="220">
        <f>G379*104%</f>
        <v>69998.240000000005</v>
      </c>
      <c r="P379" s="172">
        <f>SUM(O379+2000)</f>
        <v>71998.240000000005</v>
      </c>
      <c r="R379" s="173">
        <f t="shared" ref="R379" si="78">P379*103%</f>
        <v>74158.1872</v>
      </c>
      <c r="Y379" s="172">
        <f>SUM(X379+2000)</f>
        <v>2000</v>
      </c>
    </row>
    <row r="380" spans="3:25" x14ac:dyDescent="0.2">
      <c r="D380" s="169" t="s">
        <v>1199</v>
      </c>
      <c r="N380" s="172"/>
      <c r="Y380" s="173"/>
    </row>
    <row r="381" spans="3:25" x14ac:dyDescent="0.2">
      <c r="D381" s="169" t="s">
        <v>103</v>
      </c>
      <c r="N381" s="172"/>
      <c r="Y381" s="173"/>
    </row>
    <row r="382" spans="3:25" x14ac:dyDescent="0.2">
      <c r="C382" s="169" t="s">
        <v>343</v>
      </c>
      <c r="D382" s="169" t="s">
        <v>327</v>
      </c>
      <c r="E382" s="171" t="s">
        <v>43</v>
      </c>
      <c r="F382" s="171" t="s">
        <v>347</v>
      </c>
      <c r="G382" s="172">
        <v>31751</v>
      </c>
      <c r="H382" s="172">
        <v>30751</v>
      </c>
      <c r="I382" s="172">
        <v>34691</v>
      </c>
      <c r="J382" s="173">
        <f>SUM(H382+1000)</f>
        <v>31751</v>
      </c>
      <c r="N382" s="172">
        <f>SUM(G382+2000)</f>
        <v>33751</v>
      </c>
      <c r="O382" s="220">
        <f>G382*104%</f>
        <v>33021.040000000001</v>
      </c>
      <c r="P382" s="172">
        <v>36156</v>
      </c>
      <c r="R382" s="173">
        <f t="shared" ref="R382:R385" si="79">P382*103%</f>
        <v>37240.68</v>
      </c>
      <c r="Y382" s="172">
        <v>36156</v>
      </c>
    </row>
    <row r="383" spans="3:25" x14ac:dyDescent="0.2">
      <c r="C383" s="169" t="s">
        <v>343</v>
      </c>
      <c r="D383" s="169" t="s">
        <v>327</v>
      </c>
      <c r="E383" s="171" t="s">
        <v>43</v>
      </c>
      <c r="F383" s="171" t="s">
        <v>348</v>
      </c>
      <c r="G383" s="172">
        <v>28146</v>
      </c>
      <c r="H383" s="172">
        <v>27146</v>
      </c>
      <c r="I383" s="172">
        <v>28946</v>
      </c>
      <c r="J383" s="173">
        <f>SUM(H383+1000)</f>
        <v>28146</v>
      </c>
      <c r="N383" s="172">
        <f>SUM(G383+2000)</f>
        <v>30146</v>
      </c>
      <c r="O383" s="220">
        <f>G383*104%</f>
        <v>29271.84</v>
      </c>
      <c r="P383" s="172">
        <v>32008</v>
      </c>
      <c r="R383" s="173">
        <f t="shared" si="79"/>
        <v>32968.239999999998</v>
      </c>
      <c r="Y383" s="172">
        <v>32008</v>
      </c>
    </row>
    <row r="384" spans="3:25" x14ac:dyDescent="0.2">
      <c r="C384" s="169" t="s">
        <v>343</v>
      </c>
      <c r="D384" s="226" t="s">
        <v>19</v>
      </c>
      <c r="E384" s="227">
        <v>102</v>
      </c>
      <c r="F384" s="227" t="s">
        <v>349</v>
      </c>
      <c r="G384" s="172">
        <v>25573</v>
      </c>
      <c r="H384" s="172">
        <v>24573</v>
      </c>
      <c r="I384" s="172">
        <v>26373</v>
      </c>
      <c r="J384" s="173">
        <f>SUM(H384+1000)</f>
        <v>25573</v>
      </c>
      <c r="N384" s="172">
        <f>SUM(G384+2000)</f>
        <v>27573</v>
      </c>
      <c r="O384" s="220">
        <f>G384*104%</f>
        <v>26595.920000000002</v>
      </c>
      <c r="P384" s="172">
        <v>29280</v>
      </c>
      <c r="R384" s="173">
        <f t="shared" si="79"/>
        <v>30158.400000000001</v>
      </c>
      <c r="Y384" s="172">
        <v>29280</v>
      </c>
    </row>
    <row r="385" spans="2:25" x14ac:dyDescent="0.2">
      <c r="B385" s="226"/>
      <c r="C385" s="169" t="s">
        <v>343</v>
      </c>
      <c r="D385" s="222" t="s">
        <v>325</v>
      </c>
      <c r="E385" s="223" t="s">
        <v>59</v>
      </c>
      <c r="F385" s="223" t="s">
        <v>346</v>
      </c>
      <c r="G385" s="172">
        <v>40293</v>
      </c>
      <c r="H385" s="224">
        <v>39293</v>
      </c>
      <c r="I385" s="224">
        <v>40867</v>
      </c>
      <c r="J385" s="173">
        <f>SUM(H385+1000)</f>
        <v>40293</v>
      </c>
      <c r="N385" s="172">
        <f>SUM(G385+2000)</f>
        <v>42293</v>
      </c>
      <c r="O385" s="220">
        <f>G385*104%</f>
        <v>41904.720000000001</v>
      </c>
      <c r="P385" s="172">
        <v>45211</v>
      </c>
      <c r="R385" s="173">
        <f t="shared" si="79"/>
        <v>46567.33</v>
      </c>
      <c r="Y385" s="172">
        <v>45211</v>
      </c>
    </row>
    <row r="386" spans="2:25" x14ac:dyDescent="0.2">
      <c r="N386" s="172"/>
      <c r="Y386" s="173"/>
    </row>
    <row r="387" spans="2:25" x14ac:dyDescent="0.2">
      <c r="D387" s="219" t="s">
        <v>73</v>
      </c>
      <c r="F387" s="172">
        <f>SUM(P379:P385)</f>
        <v>214653.24</v>
      </c>
      <c r="G387" s="229">
        <f>SUM(G379:G385)</f>
        <v>193069</v>
      </c>
      <c r="H387" s="229">
        <v>188069</v>
      </c>
      <c r="I387" s="229">
        <v>192184</v>
      </c>
      <c r="N387" s="229">
        <f>SUM(N379:N385)</f>
        <v>203069</v>
      </c>
      <c r="O387" s="230">
        <f>G387*102%</f>
        <v>196930.38</v>
      </c>
      <c r="P387" s="229">
        <v>214653</v>
      </c>
      <c r="Q387" s="174">
        <f>P387*102%</f>
        <v>218946.06</v>
      </c>
      <c r="R387" s="231">
        <f>SUM(R379:R386)</f>
        <v>221092.83720000001</v>
      </c>
      <c r="S387" s="173">
        <f>SUM(P387-R387)</f>
        <v>-6439.837200000009</v>
      </c>
      <c r="Y387" s="229">
        <v>214653</v>
      </c>
    </row>
    <row r="388" spans="2:25" ht="9.75" customHeight="1" x14ac:dyDescent="0.2">
      <c r="D388" s="219"/>
      <c r="H388" s="229"/>
      <c r="I388" s="229"/>
      <c r="N388" s="172"/>
      <c r="O388" s="230">
        <f>SUM(O387-G387)</f>
        <v>3861.3800000000047</v>
      </c>
      <c r="P388" s="229"/>
      <c r="Y388" s="229"/>
    </row>
    <row r="389" spans="2:25" x14ac:dyDescent="0.2">
      <c r="C389" s="219" t="s">
        <v>350</v>
      </c>
      <c r="D389" s="219"/>
      <c r="N389" s="172"/>
      <c r="Y389" s="173"/>
    </row>
    <row r="390" spans="2:25" x14ac:dyDescent="0.2">
      <c r="N390" s="172"/>
      <c r="Y390" s="173"/>
    </row>
    <row r="391" spans="2:25" x14ac:dyDescent="0.2">
      <c r="C391" s="169" t="s">
        <v>351</v>
      </c>
      <c r="D391" s="169" t="s">
        <v>352</v>
      </c>
      <c r="F391" s="171" t="s">
        <v>353</v>
      </c>
      <c r="G391" s="172">
        <v>67306</v>
      </c>
      <c r="H391" s="172">
        <v>66306</v>
      </c>
      <c r="I391" s="172">
        <v>61307</v>
      </c>
      <c r="J391" s="173">
        <f t="shared" ref="J391" si="80">SUM(H391+1000)</f>
        <v>67306</v>
      </c>
      <c r="K391" s="170" t="s">
        <v>342</v>
      </c>
      <c r="N391" s="172">
        <f>SUM(G391+2000)</f>
        <v>69306</v>
      </c>
      <c r="O391" s="220">
        <f>G391*104%</f>
        <v>69998.240000000005</v>
      </c>
      <c r="P391" s="172">
        <f>SUM(O391+2000)</f>
        <v>71998.240000000005</v>
      </c>
      <c r="R391" s="173">
        <f t="shared" ref="R391" si="81">P391*103%</f>
        <v>74158.1872</v>
      </c>
      <c r="Y391" s="172">
        <f>SUM(X391+2000)</f>
        <v>2000</v>
      </c>
    </row>
    <row r="392" spans="2:25" x14ac:dyDescent="0.2">
      <c r="D392" s="169" t="s">
        <v>1199</v>
      </c>
      <c r="N392" s="172"/>
      <c r="Y392" s="173"/>
    </row>
    <row r="393" spans="2:25" x14ac:dyDescent="0.2">
      <c r="D393" s="169" t="s">
        <v>103</v>
      </c>
      <c r="N393" s="172"/>
      <c r="Y393" s="173"/>
    </row>
    <row r="394" spans="2:25" x14ac:dyDescent="0.2">
      <c r="C394" s="169" t="s">
        <v>351</v>
      </c>
      <c r="D394" s="169" t="s">
        <v>327</v>
      </c>
      <c r="E394" s="171" t="s">
        <v>43</v>
      </c>
      <c r="F394" s="171" t="s">
        <v>355</v>
      </c>
      <c r="G394" s="172">
        <v>29046</v>
      </c>
      <c r="H394" s="172">
        <v>28046</v>
      </c>
      <c r="I394" s="172">
        <v>29846</v>
      </c>
      <c r="J394" s="173">
        <f>SUM(H394+1000)</f>
        <v>29046</v>
      </c>
      <c r="N394" s="172">
        <f>SUM(G394+2000)</f>
        <v>31046</v>
      </c>
      <c r="O394" s="220">
        <f>G394*104%</f>
        <v>30207.84</v>
      </c>
      <c r="P394" s="172">
        <v>32889</v>
      </c>
      <c r="R394" s="173">
        <f t="shared" ref="R394:R397" si="82">P394*103%</f>
        <v>33875.67</v>
      </c>
      <c r="Y394" s="172">
        <v>32889</v>
      </c>
    </row>
    <row r="395" spans="2:25" x14ac:dyDescent="0.2">
      <c r="C395" s="169" t="s">
        <v>351</v>
      </c>
      <c r="D395" s="169" t="s">
        <v>327</v>
      </c>
      <c r="E395" s="171" t="s">
        <v>43</v>
      </c>
      <c r="F395" s="171" t="s">
        <v>356</v>
      </c>
      <c r="G395" s="172">
        <v>29046</v>
      </c>
      <c r="H395" s="172">
        <v>28046</v>
      </c>
      <c r="I395" s="172">
        <v>29846</v>
      </c>
      <c r="J395" s="173">
        <f>SUM(H395+1000)</f>
        <v>29046</v>
      </c>
      <c r="N395" s="172">
        <f>SUM(G395+2000)</f>
        <v>31046</v>
      </c>
      <c r="O395" s="220">
        <f>G395*104%</f>
        <v>30207.84</v>
      </c>
      <c r="P395" s="172">
        <v>33000</v>
      </c>
      <c r="R395" s="173">
        <f t="shared" si="82"/>
        <v>33990</v>
      </c>
      <c r="Y395" s="172">
        <v>33000</v>
      </c>
    </row>
    <row r="396" spans="2:25" x14ac:dyDescent="0.2">
      <c r="C396" s="169" t="s">
        <v>351</v>
      </c>
      <c r="D396" s="169" t="s">
        <v>327</v>
      </c>
      <c r="E396" s="171" t="s">
        <v>43</v>
      </c>
      <c r="F396" s="171" t="s">
        <v>1131</v>
      </c>
      <c r="G396" s="172">
        <v>29046</v>
      </c>
      <c r="H396" s="172">
        <v>28046</v>
      </c>
      <c r="I396" s="172">
        <v>29846</v>
      </c>
      <c r="J396" s="173">
        <f>SUM(H396+1000)</f>
        <v>29046</v>
      </c>
      <c r="N396" s="172">
        <f>SUM(G396+2000)</f>
        <v>31046</v>
      </c>
      <c r="O396" s="220">
        <f>G396*104%</f>
        <v>30207.84</v>
      </c>
      <c r="P396" s="172">
        <v>27056</v>
      </c>
      <c r="R396" s="173">
        <f t="shared" si="82"/>
        <v>27867.68</v>
      </c>
      <c r="Y396" s="172">
        <v>27056</v>
      </c>
    </row>
    <row r="397" spans="2:25" x14ac:dyDescent="0.2">
      <c r="C397" s="169" t="s">
        <v>351</v>
      </c>
      <c r="D397" s="222" t="s">
        <v>325</v>
      </c>
      <c r="E397" s="171" t="s">
        <v>59</v>
      </c>
      <c r="F397" s="171" t="s">
        <v>354</v>
      </c>
      <c r="G397" s="172">
        <v>40067</v>
      </c>
      <c r="H397" s="172">
        <v>39067</v>
      </c>
      <c r="I397" s="172">
        <v>42069</v>
      </c>
      <c r="J397" s="173">
        <f>SUM(H397+1000)</f>
        <v>40067</v>
      </c>
      <c r="N397" s="172">
        <f>SUM(G397+2000)</f>
        <v>42067</v>
      </c>
      <c r="O397" s="220">
        <f>G397*104%</f>
        <v>41669.68</v>
      </c>
      <c r="P397" s="172">
        <v>45506</v>
      </c>
      <c r="R397" s="173">
        <f t="shared" si="82"/>
        <v>46871.18</v>
      </c>
      <c r="Y397" s="172">
        <v>45506</v>
      </c>
    </row>
    <row r="398" spans="2:25" x14ac:dyDescent="0.2">
      <c r="D398" s="169" t="s">
        <v>357</v>
      </c>
      <c r="N398" s="172"/>
      <c r="Y398" s="173"/>
    </row>
    <row r="399" spans="2:25" ht="8.25" customHeight="1" x14ac:dyDescent="0.2">
      <c r="N399" s="172"/>
      <c r="Y399" s="173"/>
    </row>
    <row r="400" spans="2:25" x14ac:dyDescent="0.2">
      <c r="D400" s="219" t="s">
        <v>73</v>
      </c>
      <c r="G400" s="229">
        <f>SUM(G391:G397)</f>
        <v>194511</v>
      </c>
      <c r="H400" s="229">
        <v>161465</v>
      </c>
      <c r="I400" s="229">
        <v>163068</v>
      </c>
      <c r="N400" s="229">
        <f>SUM(N391:N397)</f>
        <v>204511</v>
      </c>
      <c r="O400" s="230">
        <f>G400*102%</f>
        <v>198401.22</v>
      </c>
      <c r="P400" s="229">
        <f>SUM(P391:P397)</f>
        <v>210449.24</v>
      </c>
      <c r="Q400" s="174">
        <f>P400*102%</f>
        <v>214658.2248</v>
      </c>
      <c r="R400" s="231">
        <f>SUM(R391:R397)</f>
        <v>216762.71719999998</v>
      </c>
      <c r="S400" s="173">
        <f>SUM(P400-R400)</f>
        <v>-6313.4771999999939</v>
      </c>
      <c r="Y400" s="229">
        <f>SUM(Y391:Y397)</f>
        <v>140451</v>
      </c>
    </row>
    <row r="401" spans="3:25" x14ac:dyDescent="0.2">
      <c r="D401" s="219"/>
      <c r="H401" s="229"/>
      <c r="I401" s="229"/>
      <c r="N401" s="172"/>
      <c r="O401" s="230">
        <f>SUM(O400-G400)</f>
        <v>3890.2200000000012</v>
      </c>
      <c r="P401" s="229"/>
      <c r="Y401" s="229"/>
    </row>
    <row r="402" spans="3:25" x14ac:dyDescent="0.2">
      <c r="C402" s="219" t="s">
        <v>358</v>
      </c>
      <c r="D402" s="219"/>
      <c r="N402" s="172"/>
      <c r="Y402" s="173"/>
    </row>
    <row r="403" spans="3:25" x14ac:dyDescent="0.2">
      <c r="N403" s="172"/>
      <c r="Y403" s="173"/>
    </row>
    <row r="404" spans="3:25" x14ac:dyDescent="0.2">
      <c r="C404" s="169" t="s">
        <v>359</v>
      </c>
      <c r="D404" s="169" t="s">
        <v>358</v>
      </c>
      <c r="F404" s="171" t="s">
        <v>360</v>
      </c>
      <c r="G404" s="172">
        <v>150961</v>
      </c>
      <c r="H404" s="172">
        <v>149961</v>
      </c>
      <c r="I404" s="172">
        <v>1800</v>
      </c>
      <c r="J404" s="173">
        <f t="shared" ref="J404" si="83">SUM(H404+1000)</f>
        <v>150961</v>
      </c>
      <c r="N404" s="172">
        <f>SUM(G404+2000)</f>
        <v>152961</v>
      </c>
      <c r="O404" s="220">
        <f>G404*104%</f>
        <v>156999.44</v>
      </c>
      <c r="P404" s="172">
        <v>160000</v>
      </c>
      <c r="R404" s="261">
        <v>168000</v>
      </c>
      <c r="Y404" s="172">
        <v>160000</v>
      </c>
    </row>
    <row r="405" spans="3:25" x14ac:dyDescent="0.2">
      <c r="C405" s="169" t="s">
        <v>359</v>
      </c>
      <c r="D405" s="169" t="s">
        <v>361</v>
      </c>
      <c r="E405" s="171" t="s">
        <v>362</v>
      </c>
      <c r="F405" s="171" t="s">
        <v>363</v>
      </c>
      <c r="G405" s="172">
        <v>79689</v>
      </c>
      <c r="H405" s="172">
        <v>78689</v>
      </c>
      <c r="I405" s="172">
        <v>81451</v>
      </c>
      <c r="J405" s="173">
        <f>SUM(H405+1000)</f>
        <v>79689</v>
      </c>
      <c r="N405" s="172">
        <f>SUM(G405+2000)</f>
        <v>81689</v>
      </c>
      <c r="O405" s="220">
        <f>G405*104%</f>
        <v>82876.56</v>
      </c>
      <c r="P405" s="172">
        <v>86500</v>
      </c>
      <c r="R405" s="173">
        <f t="shared" ref="R405:R422" si="84">P405*103%</f>
        <v>89095</v>
      </c>
      <c r="Y405" s="172">
        <v>86500</v>
      </c>
    </row>
    <row r="406" spans="3:25" x14ac:dyDescent="0.2">
      <c r="D406" s="169" t="s">
        <v>1112</v>
      </c>
      <c r="N406" s="172"/>
      <c r="Y406" s="173"/>
    </row>
    <row r="407" spans="3:25" x14ac:dyDescent="0.2">
      <c r="C407" s="169" t="s">
        <v>359</v>
      </c>
      <c r="D407" s="169" t="s">
        <v>361</v>
      </c>
      <c r="E407" s="171" t="s">
        <v>362</v>
      </c>
      <c r="F407" s="171" t="s">
        <v>367</v>
      </c>
      <c r="G407" s="172">
        <v>98347</v>
      </c>
      <c r="H407" s="172">
        <v>97347</v>
      </c>
      <c r="I407" s="172">
        <v>99147</v>
      </c>
      <c r="J407" s="173">
        <f>SUM(H407+1000)</f>
        <v>98347</v>
      </c>
      <c r="N407" s="172">
        <f>SUM(G407+2000)</f>
        <v>100347</v>
      </c>
      <c r="O407" s="220">
        <f>G407*104%</f>
        <v>102280.88</v>
      </c>
      <c r="P407" s="172">
        <f>SUM(O407+2000)</f>
        <v>104280.88</v>
      </c>
      <c r="R407" s="173">
        <f t="shared" si="84"/>
        <v>107409.3064</v>
      </c>
      <c r="Y407" s="172">
        <f>SUM(X407+2000)</f>
        <v>2000</v>
      </c>
    </row>
    <row r="408" spans="3:25" x14ac:dyDescent="0.2">
      <c r="D408" s="169" t="s">
        <v>366</v>
      </c>
      <c r="N408" s="172"/>
      <c r="Y408" s="173"/>
    </row>
    <row r="409" spans="3:25" x14ac:dyDescent="0.2">
      <c r="C409" s="169" t="s">
        <v>359</v>
      </c>
      <c r="D409" s="169" t="s">
        <v>361</v>
      </c>
      <c r="E409" s="171" t="s">
        <v>362</v>
      </c>
      <c r="F409" s="171" t="s">
        <v>368</v>
      </c>
      <c r="G409" s="172">
        <v>77507</v>
      </c>
      <c r="H409" s="172">
        <v>76507</v>
      </c>
      <c r="I409" s="172">
        <v>80361</v>
      </c>
      <c r="J409" s="173">
        <f>SUM(H409+1000)</f>
        <v>77507</v>
      </c>
      <c r="N409" s="172">
        <f>SUM(G409+2000)</f>
        <v>79507</v>
      </c>
      <c r="O409" s="220">
        <f>G409*104%</f>
        <v>80607.28</v>
      </c>
      <c r="P409" s="172">
        <v>84108</v>
      </c>
      <c r="R409" s="173">
        <f t="shared" si="84"/>
        <v>86631.24</v>
      </c>
      <c r="Y409" s="172">
        <v>84108</v>
      </c>
    </row>
    <row r="410" spans="3:25" x14ac:dyDescent="0.2">
      <c r="D410" s="169" t="s">
        <v>1115</v>
      </c>
      <c r="N410" s="172"/>
      <c r="Y410" s="173"/>
    </row>
    <row r="411" spans="3:25" x14ac:dyDescent="0.2">
      <c r="C411" s="169" t="s">
        <v>359</v>
      </c>
      <c r="D411" s="169" t="s">
        <v>361</v>
      </c>
      <c r="E411" s="171" t="s">
        <v>362</v>
      </c>
      <c r="F411" s="171" t="s">
        <v>369</v>
      </c>
      <c r="G411" s="172">
        <v>78585</v>
      </c>
      <c r="H411" s="172">
        <v>77585</v>
      </c>
      <c r="I411" s="172">
        <v>80900</v>
      </c>
      <c r="J411" s="173">
        <f>SUM(H411+1000)</f>
        <v>78585</v>
      </c>
      <c r="N411" s="172">
        <f>SUM(G411+2000)</f>
        <v>80585</v>
      </c>
      <c r="O411" s="220">
        <f>G411*104%</f>
        <v>81728.400000000009</v>
      </c>
      <c r="P411" s="172">
        <v>86500</v>
      </c>
      <c r="R411" s="173">
        <f t="shared" si="84"/>
        <v>89095</v>
      </c>
      <c r="Y411" s="172">
        <v>86500</v>
      </c>
    </row>
    <row r="412" spans="3:25" x14ac:dyDescent="0.2">
      <c r="D412" s="169" t="s">
        <v>1113</v>
      </c>
      <c r="N412" s="172"/>
      <c r="Y412" s="173"/>
    </row>
    <row r="413" spans="3:25" x14ac:dyDescent="0.2">
      <c r="C413" s="169" t="s">
        <v>359</v>
      </c>
      <c r="D413" s="169" t="s">
        <v>370</v>
      </c>
      <c r="E413" s="171" t="s">
        <v>362</v>
      </c>
      <c r="F413" s="171" t="s">
        <v>371</v>
      </c>
      <c r="G413" s="172">
        <v>77513</v>
      </c>
      <c r="H413" s="172">
        <v>76513</v>
      </c>
      <c r="I413" s="172">
        <v>80364</v>
      </c>
      <c r="J413" s="173">
        <f>SUM(H413+1000)</f>
        <v>77513</v>
      </c>
      <c r="N413" s="172">
        <f>SUM(G413+2000)</f>
        <v>79513</v>
      </c>
      <c r="O413" s="220">
        <f>G413*104%</f>
        <v>80613.52</v>
      </c>
      <c r="P413" s="172">
        <v>85500</v>
      </c>
      <c r="R413" s="173">
        <f t="shared" si="84"/>
        <v>88065</v>
      </c>
      <c r="Y413" s="172">
        <v>85500</v>
      </c>
    </row>
    <row r="414" spans="3:25" x14ac:dyDescent="0.2">
      <c r="D414" s="169" t="s">
        <v>1082</v>
      </c>
      <c r="N414" s="172"/>
      <c r="Y414" s="173"/>
    </row>
    <row r="415" spans="3:25" x14ac:dyDescent="0.2">
      <c r="C415" s="169" t="s">
        <v>359</v>
      </c>
      <c r="D415" s="169" t="s">
        <v>361</v>
      </c>
      <c r="E415" s="171" t="s">
        <v>362</v>
      </c>
      <c r="F415" s="171" t="s">
        <v>372</v>
      </c>
      <c r="G415" s="172">
        <v>74107</v>
      </c>
      <c r="H415" s="172">
        <v>73107</v>
      </c>
      <c r="I415" s="172">
        <v>73108</v>
      </c>
      <c r="J415" s="173">
        <f>SUM(H415+1000)</f>
        <v>74107</v>
      </c>
      <c r="N415" s="172">
        <f>SUM(G415+2000)</f>
        <v>76107</v>
      </c>
      <c r="O415" s="220">
        <f>G415*104%</f>
        <v>77071.28</v>
      </c>
      <c r="P415" s="172">
        <v>82261</v>
      </c>
      <c r="R415" s="173">
        <f t="shared" si="84"/>
        <v>84728.83</v>
      </c>
      <c r="Y415" s="172">
        <v>82261</v>
      </c>
    </row>
    <row r="416" spans="3:25" x14ac:dyDescent="0.2">
      <c r="D416" s="169" t="s">
        <v>1114</v>
      </c>
      <c r="N416" s="172"/>
      <c r="Y416" s="173"/>
    </row>
    <row r="417" spans="1:25" x14ac:dyDescent="0.2">
      <c r="C417" s="169" t="s">
        <v>359</v>
      </c>
      <c r="D417" s="169" t="s">
        <v>361</v>
      </c>
      <c r="E417" s="171" t="s">
        <v>362</v>
      </c>
      <c r="F417" s="171" t="s">
        <v>373</v>
      </c>
      <c r="G417" s="172">
        <v>72689</v>
      </c>
      <c r="H417" s="172">
        <v>71689</v>
      </c>
      <c r="I417" s="172">
        <v>77952</v>
      </c>
      <c r="J417" s="173">
        <f>SUM(H417+1000)</f>
        <v>72689</v>
      </c>
      <c r="N417" s="172">
        <f>SUM(G417+2000)</f>
        <v>74689</v>
      </c>
      <c r="O417" s="220">
        <f>G417*104%</f>
        <v>75596.56</v>
      </c>
      <c r="P417" s="172">
        <v>78500</v>
      </c>
      <c r="R417" s="173">
        <f t="shared" si="84"/>
        <v>80855</v>
      </c>
      <c r="Y417" s="172">
        <v>78500</v>
      </c>
    </row>
    <row r="418" spans="1:25" x14ac:dyDescent="0.2">
      <c r="C418" s="169" t="s">
        <v>359</v>
      </c>
      <c r="D418" s="169" t="s">
        <v>361</v>
      </c>
      <c r="E418" s="171" t="s">
        <v>362</v>
      </c>
      <c r="F418" s="171" t="s">
        <v>374</v>
      </c>
      <c r="G418" s="172">
        <v>72405</v>
      </c>
      <c r="H418" s="172">
        <v>71405</v>
      </c>
      <c r="I418" s="172">
        <v>71406</v>
      </c>
      <c r="J418" s="173">
        <f>SUM(H418+1000)</f>
        <v>72405</v>
      </c>
      <c r="N418" s="172">
        <f>SUM(G418+2000)</f>
        <v>74405</v>
      </c>
      <c r="O418" s="220">
        <f>G418*104%</f>
        <v>75301.2</v>
      </c>
      <c r="P418" s="172">
        <v>82000</v>
      </c>
      <c r="R418" s="173">
        <f t="shared" si="84"/>
        <v>84460</v>
      </c>
      <c r="Y418" s="172">
        <v>82000</v>
      </c>
    </row>
    <row r="419" spans="1:25" x14ac:dyDescent="0.2">
      <c r="C419" s="169" t="s">
        <v>359</v>
      </c>
      <c r="D419" s="169" t="s">
        <v>361</v>
      </c>
      <c r="E419" s="171" t="s">
        <v>362</v>
      </c>
      <c r="F419" s="171" t="s">
        <v>375</v>
      </c>
      <c r="G419" s="172">
        <v>69738</v>
      </c>
      <c r="H419" s="172">
        <v>68738</v>
      </c>
      <c r="I419" s="172">
        <v>76476</v>
      </c>
      <c r="J419" s="173">
        <f>SUM(H419+1000)</f>
        <v>69738</v>
      </c>
      <c r="N419" s="172">
        <f>SUM(G419+2000)</f>
        <v>71738</v>
      </c>
      <c r="O419" s="220">
        <f>G419*104%</f>
        <v>72527.520000000004</v>
      </c>
      <c r="P419" s="172">
        <v>76500</v>
      </c>
      <c r="R419" s="173">
        <f t="shared" si="84"/>
        <v>78795</v>
      </c>
      <c r="Y419" s="172">
        <v>76500</v>
      </c>
    </row>
    <row r="420" spans="1:25" x14ac:dyDescent="0.2">
      <c r="C420" s="169" t="s">
        <v>359</v>
      </c>
      <c r="D420" s="169" t="s">
        <v>364</v>
      </c>
      <c r="E420" s="171" t="s">
        <v>197</v>
      </c>
      <c r="F420" s="171" t="s">
        <v>365</v>
      </c>
      <c r="G420" s="172">
        <v>100117</v>
      </c>
      <c r="H420" s="172">
        <v>99117</v>
      </c>
      <c r="I420" s="172">
        <v>100917</v>
      </c>
      <c r="J420" s="173">
        <f>SUM(H420+1000)</f>
        <v>100117</v>
      </c>
      <c r="N420" s="172">
        <f>SUM(G420+2000)</f>
        <v>102117</v>
      </c>
      <c r="O420" s="220">
        <f>G420*104%</f>
        <v>104121.68000000001</v>
      </c>
      <c r="P420" s="172">
        <f>SUM(O420+2000)</f>
        <v>106121.68000000001</v>
      </c>
      <c r="R420" s="173">
        <v>109306</v>
      </c>
      <c r="Y420" s="172">
        <f>SUM(X420+2000)</f>
        <v>2000</v>
      </c>
    </row>
    <row r="421" spans="1:25" x14ac:dyDescent="0.2">
      <c r="D421" s="169" t="s">
        <v>366</v>
      </c>
      <c r="N421" s="172"/>
      <c r="Y421" s="173"/>
    </row>
    <row r="422" spans="1:25" x14ac:dyDescent="0.2">
      <c r="C422" s="169" t="s">
        <v>359</v>
      </c>
      <c r="D422" s="169" t="s">
        <v>376</v>
      </c>
      <c r="E422" s="171" t="s">
        <v>111</v>
      </c>
      <c r="F422" s="171" t="s">
        <v>377</v>
      </c>
      <c r="G422" s="172">
        <v>62345</v>
      </c>
      <c r="H422" s="172">
        <v>61345</v>
      </c>
      <c r="I422" s="172">
        <v>63145</v>
      </c>
      <c r="J422" s="173">
        <f>SUM(H422+1000)</f>
        <v>62345</v>
      </c>
      <c r="N422" s="172">
        <f>SUM(G422+2000)</f>
        <v>64345</v>
      </c>
      <c r="O422" s="220">
        <f>G422*104%</f>
        <v>64838.8</v>
      </c>
      <c r="P422" s="172">
        <v>70000</v>
      </c>
      <c r="R422" s="173">
        <f t="shared" si="84"/>
        <v>72100</v>
      </c>
      <c r="Y422" s="172">
        <v>70000</v>
      </c>
    </row>
    <row r="423" spans="1:25" x14ac:dyDescent="0.2">
      <c r="D423" s="169" t="s">
        <v>378</v>
      </c>
      <c r="N423" s="172"/>
      <c r="Y423" s="173"/>
    </row>
    <row r="424" spans="1:25" x14ac:dyDescent="0.2">
      <c r="D424" s="169" t="s">
        <v>379</v>
      </c>
      <c r="N424" s="172"/>
      <c r="Y424" s="173"/>
    </row>
    <row r="425" spans="1:25" x14ac:dyDescent="0.2">
      <c r="C425" s="169" t="s">
        <v>359</v>
      </c>
      <c r="D425" s="169" t="s">
        <v>376</v>
      </c>
      <c r="E425" s="171" t="s">
        <v>111</v>
      </c>
      <c r="F425" s="171" t="s">
        <v>380</v>
      </c>
      <c r="G425" s="172">
        <v>53344</v>
      </c>
      <c r="H425" s="172">
        <v>52344</v>
      </c>
      <c r="I425" s="172">
        <v>54144</v>
      </c>
      <c r="J425" s="173">
        <f>SUM(H425+1000)</f>
        <v>53344</v>
      </c>
      <c r="N425" s="172">
        <f>SUM(G425+2000)</f>
        <v>55344</v>
      </c>
      <c r="O425" s="220">
        <f>G425*104%</f>
        <v>55477.760000000002</v>
      </c>
      <c r="P425" s="172">
        <v>61000</v>
      </c>
      <c r="R425" s="173">
        <f t="shared" ref="R425" si="85">P425*103%</f>
        <v>62830</v>
      </c>
      <c r="Y425" s="172">
        <v>61000</v>
      </c>
    </row>
    <row r="426" spans="1:25" x14ac:dyDescent="0.2">
      <c r="D426" s="169" t="s">
        <v>378</v>
      </c>
      <c r="N426" s="172"/>
      <c r="Y426" s="173"/>
    </row>
    <row r="427" spans="1:25" x14ac:dyDescent="0.2">
      <c r="D427" s="169" t="s">
        <v>379</v>
      </c>
      <c r="N427" s="172"/>
      <c r="Y427" s="173"/>
    </row>
    <row r="428" spans="1:25" x14ac:dyDescent="0.2">
      <c r="C428" s="169" t="s">
        <v>359</v>
      </c>
      <c r="D428" s="169" t="s">
        <v>381</v>
      </c>
      <c r="E428" s="171" t="s">
        <v>43</v>
      </c>
      <c r="F428" s="171" t="s">
        <v>382</v>
      </c>
      <c r="G428" s="172">
        <v>35140</v>
      </c>
      <c r="H428" s="172">
        <v>34140</v>
      </c>
      <c r="I428" s="172">
        <v>35940</v>
      </c>
      <c r="J428" s="173">
        <f t="shared" ref="J428:J435" si="86">SUM(H428+1000)</f>
        <v>35140</v>
      </c>
      <c r="N428" s="172">
        <f t="shared" ref="N428:N435" si="87">SUM(G428+2000)</f>
        <v>37140</v>
      </c>
      <c r="O428" s="220">
        <f t="shared" ref="O428:O435" si="88">G428*104%</f>
        <v>36545.599999999999</v>
      </c>
      <c r="P428" s="172">
        <f>SUM(O428+2000)</f>
        <v>38545.599999999999</v>
      </c>
      <c r="R428" s="173">
        <f t="shared" ref="R428:R435" si="89">P428*103%</f>
        <v>39701.968000000001</v>
      </c>
      <c r="Y428" s="172">
        <f>SUM(X428+2000)</f>
        <v>2000</v>
      </c>
    </row>
    <row r="429" spans="1:25" x14ac:dyDescent="0.2">
      <c r="C429" s="169" t="s">
        <v>359</v>
      </c>
      <c r="D429" s="169" t="s">
        <v>381</v>
      </c>
      <c r="E429" s="171" t="s">
        <v>43</v>
      </c>
      <c r="F429" s="171" t="s">
        <v>383</v>
      </c>
      <c r="G429" s="172">
        <v>35140</v>
      </c>
      <c r="H429" s="172">
        <v>34140</v>
      </c>
      <c r="I429" s="172">
        <v>35940</v>
      </c>
      <c r="J429" s="173">
        <f t="shared" si="86"/>
        <v>35140</v>
      </c>
      <c r="N429" s="172">
        <f t="shared" si="87"/>
        <v>37140</v>
      </c>
      <c r="O429" s="220">
        <f t="shared" si="88"/>
        <v>36545.599999999999</v>
      </c>
      <c r="P429" s="172">
        <f>SUM(O429+2000)</f>
        <v>38545.599999999999</v>
      </c>
      <c r="R429" s="173">
        <f t="shared" si="89"/>
        <v>39701.968000000001</v>
      </c>
      <c r="Y429" s="172">
        <f>SUM(X429+2000)</f>
        <v>2000</v>
      </c>
    </row>
    <row r="430" spans="1:25" x14ac:dyDescent="0.2">
      <c r="C430" s="169" t="s">
        <v>359</v>
      </c>
      <c r="D430" s="169" t="s">
        <v>1128</v>
      </c>
      <c r="E430" s="171">
        <v>101</v>
      </c>
      <c r="F430" s="171" t="s">
        <v>1129</v>
      </c>
      <c r="J430" s="173"/>
      <c r="N430" s="172"/>
      <c r="O430" s="220"/>
      <c r="P430" s="172">
        <v>25497</v>
      </c>
      <c r="R430" s="173">
        <f t="shared" si="89"/>
        <v>26261.91</v>
      </c>
      <c r="Y430" s="172">
        <v>25497</v>
      </c>
    </row>
    <row r="431" spans="1:25" x14ac:dyDescent="0.2">
      <c r="A431" s="221"/>
      <c r="B431" s="222"/>
      <c r="C431" s="169" t="s">
        <v>359</v>
      </c>
      <c r="D431" s="222" t="s">
        <v>384</v>
      </c>
      <c r="E431" s="223" t="s">
        <v>59</v>
      </c>
      <c r="F431" s="223" t="s">
        <v>385</v>
      </c>
      <c r="G431" s="172">
        <v>39869</v>
      </c>
      <c r="H431" s="224">
        <v>38869</v>
      </c>
      <c r="I431" s="224">
        <v>1800</v>
      </c>
      <c r="J431" s="173">
        <f t="shared" si="86"/>
        <v>39869</v>
      </c>
      <c r="K431" s="225"/>
      <c r="L431" s="221"/>
      <c r="M431" s="221"/>
      <c r="N431" s="172">
        <f t="shared" si="87"/>
        <v>41869</v>
      </c>
      <c r="O431" s="220">
        <f t="shared" si="88"/>
        <v>41463.760000000002</v>
      </c>
      <c r="P431" s="172">
        <v>44000</v>
      </c>
      <c r="R431" s="173">
        <f t="shared" si="89"/>
        <v>45320</v>
      </c>
      <c r="Y431" s="172">
        <v>44000</v>
      </c>
    </row>
    <row r="432" spans="1:25" x14ac:dyDescent="0.2">
      <c r="C432" s="169" t="s">
        <v>359</v>
      </c>
      <c r="D432" s="169" t="s">
        <v>386</v>
      </c>
      <c r="E432" s="171" t="s">
        <v>59</v>
      </c>
      <c r="F432" s="171" t="s">
        <v>387</v>
      </c>
      <c r="G432" s="172">
        <v>36913</v>
      </c>
      <c r="H432" s="172">
        <v>35913</v>
      </c>
      <c r="I432" s="172">
        <v>38639</v>
      </c>
      <c r="J432" s="173">
        <f t="shared" si="86"/>
        <v>36913</v>
      </c>
      <c r="N432" s="172">
        <f t="shared" si="87"/>
        <v>38913</v>
      </c>
      <c r="O432" s="220">
        <f t="shared" si="88"/>
        <v>38389.520000000004</v>
      </c>
      <c r="P432" s="172">
        <v>41000</v>
      </c>
      <c r="R432" s="173">
        <f t="shared" si="89"/>
        <v>42230</v>
      </c>
      <c r="Y432" s="172">
        <v>41000</v>
      </c>
    </row>
    <row r="433" spans="3:27" x14ac:dyDescent="0.2">
      <c r="C433" s="169" t="s">
        <v>359</v>
      </c>
      <c r="D433" s="169" t="s">
        <v>386</v>
      </c>
      <c r="E433" s="171" t="s">
        <v>59</v>
      </c>
      <c r="F433" s="171" t="s">
        <v>388</v>
      </c>
      <c r="G433" s="172">
        <v>37313</v>
      </c>
      <c r="H433" s="172">
        <v>36313</v>
      </c>
      <c r="I433" s="172">
        <v>38839</v>
      </c>
      <c r="J433" s="173">
        <f t="shared" si="86"/>
        <v>37313</v>
      </c>
      <c r="N433" s="172">
        <f t="shared" si="87"/>
        <v>39313</v>
      </c>
      <c r="O433" s="220">
        <f t="shared" si="88"/>
        <v>38805.520000000004</v>
      </c>
      <c r="P433" s="172">
        <v>41500</v>
      </c>
      <c r="R433" s="173">
        <f t="shared" si="89"/>
        <v>42745</v>
      </c>
      <c r="Y433" s="172">
        <v>41500</v>
      </c>
    </row>
    <row r="434" spans="3:27" x14ac:dyDescent="0.2">
      <c r="C434" s="169" t="s">
        <v>359</v>
      </c>
      <c r="D434" s="169" t="s">
        <v>386</v>
      </c>
      <c r="E434" s="171" t="s">
        <v>59</v>
      </c>
      <c r="F434" s="171" t="s">
        <v>389</v>
      </c>
      <c r="G434" s="172">
        <v>40449</v>
      </c>
      <c r="H434" s="172">
        <v>39449</v>
      </c>
      <c r="I434" s="172">
        <v>41249</v>
      </c>
      <c r="J434" s="173">
        <f t="shared" si="86"/>
        <v>40449</v>
      </c>
      <c r="N434" s="172">
        <f t="shared" si="87"/>
        <v>42449</v>
      </c>
      <c r="O434" s="220">
        <f t="shared" si="88"/>
        <v>42066.96</v>
      </c>
      <c r="P434" s="172">
        <v>44100</v>
      </c>
      <c r="R434" s="173">
        <f t="shared" si="89"/>
        <v>45423</v>
      </c>
      <c r="Y434" s="172">
        <v>44100</v>
      </c>
    </row>
    <row r="435" spans="3:27" x14ac:dyDescent="0.2">
      <c r="C435" s="169" t="s">
        <v>359</v>
      </c>
      <c r="D435" s="169" t="s">
        <v>390</v>
      </c>
      <c r="E435" s="171" t="s">
        <v>59</v>
      </c>
      <c r="F435" s="171" t="s">
        <v>391</v>
      </c>
      <c r="G435" s="172">
        <v>35927</v>
      </c>
      <c r="H435" s="172">
        <v>34927</v>
      </c>
      <c r="I435" s="172">
        <v>38147</v>
      </c>
      <c r="J435" s="173">
        <f t="shared" si="86"/>
        <v>35927</v>
      </c>
      <c r="N435" s="172">
        <f t="shared" si="87"/>
        <v>37927</v>
      </c>
      <c r="O435" s="220">
        <f t="shared" si="88"/>
        <v>37364.080000000002</v>
      </c>
      <c r="P435" s="172">
        <v>40000</v>
      </c>
      <c r="R435" s="173">
        <f t="shared" si="89"/>
        <v>41200</v>
      </c>
      <c r="Y435" s="172">
        <v>40000</v>
      </c>
    </row>
    <row r="436" spans="3:27" x14ac:dyDescent="0.2">
      <c r="D436" s="226" t="s">
        <v>31</v>
      </c>
      <c r="J436" s="173"/>
      <c r="N436" s="172"/>
      <c r="Y436" s="173"/>
    </row>
    <row r="437" spans="3:27" x14ac:dyDescent="0.2">
      <c r="C437" s="169" t="s">
        <v>359</v>
      </c>
      <c r="D437" s="169" t="s">
        <v>390</v>
      </c>
      <c r="E437" s="171" t="s">
        <v>59</v>
      </c>
      <c r="F437" s="171" t="s">
        <v>392</v>
      </c>
      <c r="G437" s="172">
        <v>34789</v>
      </c>
      <c r="H437" s="172">
        <v>33789</v>
      </c>
      <c r="I437" s="172">
        <v>37578</v>
      </c>
      <c r="J437" s="173">
        <f>SUM(H437+1000)</f>
        <v>34789</v>
      </c>
      <c r="N437" s="172">
        <f>SUM(G437+2000)</f>
        <v>36789</v>
      </c>
      <c r="O437" s="220">
        <f>G437*104%</f>
        <v>36180.559999999998</v>
      </c>
      <c r="P437" s="172">
        <v>39500</v>
      </c>
      <c r="R437" s="173">
        <f t="shared" ref="R437:R438" si="90">P437*103%</f>
        <v>40685</v>
      </c>
      <c r="Y437" s="172">
        <v>39500</v>
      </c>
    </row>
    <row r="438" spans="3:27" x14ac:dyDescent="0.2">
      <c r="C438" s="169" t="s">
        <v>359</v>
      </c>
      <c r="D438" s="169" t="s">
        <v>85</v>
      </c>
      <c r="E438" s="171">
        <v>110</v>
      </c>
      <c r="F438" s="171" t="s">
        <v>393</v>
      </c>
      <c r="G438" s="172">
        <v>49815</v>
      </c>
      <c r="H438" s="172">
        <v>48815</v>
      </c>
      <c r="I438" s="172">
        <v>52027</v>
      </c>
      <c r="J438" s="173">
        <f>SUM(H438+1000)</f>
        <v>49815</v>
      </c>
      <c r="N438" s="172">
        <f>SUM(G438+2000)</f>
        <v>51815</v>
      </c>
      <c r="O438" s="220">
        <f>G438*104%</f>
        <v>51807.6</v>
      </c>
      <c r="P438" s="172">
        <v>56000</v>
      </c>
      <c r="R438" s="173">
        <f t="shared" si="90"/>
        <v>57680</v>
      </c>
      <c r="Y438" s="172">
        <v>56000</v>
      </c>
    </row>
    <row r="439" spans="3:27" x14ac:dyDescent="0.2">
      <c r="N439" s="172"/>
      <c r="Y439" s="173"/>
    </row>
    <row r="440" spans="3:27" x14ac:dyDescent="0.2">
      <c r="D440" s="219" t="s">
        <v>73</v>
      </c>
      <c r="G440" s="229">
        <f>SUM(G404:G438)</f>
        <v>1412702</v>
      </c>
      <c r="H440" s="229">
        <v>1390702</v>
      </c>
      <c r="I440" s="229">
        <v>1261330</v>
      </c>
      <c r="N440" s="229">
        <f>SUM(N404:N439)</f>
        <v>1456702</v>
      </c>
      <c r="O440" s="230">
        <f>G440*102%</f>
        <v>1440956.04</v>
      </c>
      <c r="P440" s="229">
        <v>1546464</v>
      </c>
      <c r="Q440" s="174">
        <f>P440*102%</f>
        <v>1577393.28</v>
      </c>
      <c r="R440" s="231">
        <f>SUM(R404:R438)</f>
        <v>1622319.2224000001</v>
      </c>
      <c r="S440" s="173">
        <f>SUM(P440-R440)</f>
        <v>-75855.222400000086</v>
      </c>
      <c r="Y440" s="229">
        <v>1546464</v>
      </c>
      <c r="AA440" s="173">
        <f>SUM(R404:R438)</f>
        <v>1622319.2224000001</v>
      </c>
    </row>
    <row r="441" spans="3:27" x14ac:dyDescent="0.2">
      <c r="D441" s="219"/>
      <c r="N441" s="172"/>
      <c r="O441" s="230">
        <f>SUM(O440-G440)</f>
        <v>28254.040000000037</v>
      </c>
      <c r="P441" s="229"/>
      <c r="Y441" s="229"/>
    </row>
    <row r="442" spans="3:27" x14ac:dyDescent="0.2">
      <c r="C442" s="219" t="s">
        <v>394</v>
      </c>
      <c r="D442" s="219"/>
      <c r="N442" s="172"/>
      <c r="Y442" s="173"/>
    </row>
    <row r="443" spans="3:27" x14ac:dyDescent="0.2">
      <c r="N443" s="172"/>
      <c r="Y443" s="173"/>
    </row>
    <row r="444" spans="3:27" x14ac:dyDescent="0.2">
      <c r="C444" s="169" t="s">
        <v>395</v>
      </c>
      <c r="D444" s="169" t="s">
        <v>394</v>
      </c>
      <c r="F444" s="171" t="s">
        <v>396</v>
      </c>
      <c r="G444" s="224">
        <v>29530</v>
      </c>
      <c r="H444" s="224">
        <v>29530</v>
      </c>
      <c r="I444" s="224">
        <v>33031</v>
      </c>
      <c r="J444" s="224">
        <v>29530</v>
      </c>
      <c r="N444" s="172">
        <f>SUM(G444+2000)</f>
        <v>31530</v>
      </c>
      <c r="O444" s="220">
        <f>G444*104%</f>
        <v>30711.200000000001</v>
      </c>
      <c r="P444" s="172">
        <f>SUM(O444+2000)</f>
        <v>32711.200000000001</v>
      </c>
      <c r="R444" s="261">
        <v>55687</v>
      </c>
      <c r="Y444" s="172">
        <f>SUM(X444+2000)</f>
        <v>2000</v>
      </c>
    </row>
    <row r="445" spans="3:27" x14ac:dyDescent="0.2">
      <c r="D445" s="169" t="s">
        <v>103</v>
      </c>
      <c r="N445" s="172"/>
      <c r="Y445" s="173"/>
    </row>
    <row r="446" spans="3:27" x14ac:dyDescent="0.2">
      <c r="C446" s="169" t="s">
        <v>395</v>
      </c>
      <c r="D446" s="226" t="s">
        <v>361</v>
      </c>
      <c r="E446" s="227">
        <v>115</v>
      </c>
      <c r="F446" s="227" t="s">
        <v>402</v>
      </c>
      <c r="G446" s="172">
        <v>62800</v>
      </c>
      <c r="H446" s="172">
        <v>61800</v>
      </c>
      <c r="I446" s="172">
        <v>61801</v>
      </c>
      <c r="J446" s="173">
        <f>SUM(H446+1000)</f>
        <v>62800</v>
      </c>
      <c r="N446" s="172">
        <f>SUM(G446+2000)</f>
        <v>64800</v>
      </c>
      <c r="O446" s="220">
        <f>G446*104%</f>
        <v>65312</v>
      </c>
      <c r="P446" s="172">
        <v>73312</v>
      </c>
      <c r="R446" s="173">
        <f t="shared" ref="R446" si="91">P446*103%</f>
        <v>75511.360000000001</v>
      </c>
      <c r="Y446" s="172">
        <v>73312</v>
      </c>
    </row>
    <row r="447" spans="3:27" x14ac:dyDescent="0.2">
      <c r="D447" s="226" t="s">
        <v>1122</v>
      </c>
      <c r="E447" s="227"/>
      <c r="F447" s="227"/>
      <c r="J447" s="173"/>
      <c r="N447" s="172"/>
      <c r="O447" s="220"/>
      <c r="P447" s="172"/>
      <c r="Y447" s="172"/>
    </row>
    <row r="448" spans="3:27" x14ac:dyDescent="0.2">
      <c r="C448" s="169" t="s">
        <v>395</v>
      </c>
      <c r="D448" s="222" t="s">
        <v>405</v>
      </c>
      <c r="E448" s="223" t="s">
        <v>362</v>
      </c>
      <c r="F448" s="223" t="s">
        <v>406</v>
      </c>
      <c r="G448" s="172">
        <v>86800</v>
      </c>
      <c r="H448" s="224">
        <v>85800</v>
      </c>
      <c r="I448" s="224">
        <v>1800</v>
      </c>
      <c r="J448" s="173">
        <f>SUM(H448+1000)</f>
        <v>86800</v>
      </c>
      <c r="K448" s="225"/>
      <c r="L448" s="221"/>
      <c r="M448" s="221"/>
      <c r="N448" s="172">
        <f>SUM(G448+2000)</f>
        <v>88800</v>
      </c>
      <c r="O448" s="220">
        <f>G448*104%</f>
        <v>90272</v>
      </c>
      <c r="P448" s="172">
        <v>93272</v>
      </c>
      <c r="R448" s="173">
        <f t="shared" ref="R448" si="92">P448*103%</f>
        <v>96070.16</v>
      </c>
      <c r="Y448" s="172">
        <v>93272</v>
      </c>
    </row>
    <row r="449" spans="1:25" x14ac:dyDescent="0.2">
      <c r="D449" s="226" t="s">
        <v>1118</v>
      </c>
      <c r="F449" s="223"/>
      <c r="N449" s="172"/>
      <c r="Y449" s="173"/>
    </row>
    <row r="450" spans="1:25" x14ac:dyDescent="0.2">
      <c r="D450" s="226" t="s">
        <v>103</v>
      </c>
      <c r="F450" s="223"/>
      <c r="N450" s="172"/>
      <c r="Y450" s="173"/>
    </row>
    <row r="451" spans="1:25" x14ac:dyDescent="0.2">
      <c r="C451" s="169" t="s">
        <v>395</v>
      </c>
      <c r="D451" s="169" t="s">
        <v>361</v>
      </c>
      <c r="E451" s="171" t="s">
        <v>362</v>
      </c>
      <c r="F451" s="236" t="s">
        <v>401</v>
      </c>
      <c r="G451" s="172">
        <v>79071</v>
      </c>
      <c r="H451" s="172">
        <v>78071</v>
      </c>
      <c r="I451" s="172">
        <v>81142</v>
      </c>
      <c r="J451" s="173">
        <f>SUM(H451+1000)</f>
        <v>79071</v>
      </c>
      <c r="N451" s="172">
        <f>SUM(G451+2000)</f>
        <v>81071</v>
      </c>
      <c r="O451" s="220">
        <f>G451*104%</f>
        <v>82233.84</v>
      </c>
      <c r="P451" s="172">
        <v>87734</v>
      </c>
      <c r="Q451" s="270" t="s">
        <v>1123</v>
      </c>
      <c r="R451" s="173">
        <f t="shared" ref="R451" si="93">P451*103%</f>
        <v>90366.02</v>
      </c>
      <c r="S451" s="235"/>
      <c r="Y451" s="172">
        <v>87734</v>
      </c>
    </row>
    <row r="452" spans="1:25" x14ac:dyDescent="0.2">
      <c r="D452" s="226" t="s">
        <v>1120</v>
      </c>
      <c r="F452" s="236"/>
      <c r="J452" s="173"/>
      <c r="N452" s="172"/>
      <c r="Y452" s="173"/>
    </row>
    <row r="453" spans="1:25" x14ac:dyDescent="0.2">
      <c r="B453" s="226"/>
      <c r="C453" s="169" t="s">
        <v>395</v>
      </c>
      <c r="D453" s="222" t="s">
        <v>403</v>
      </c>
      <c r="E453" s="223" t="s">
        <v>362</v>
      </c>
      <c r="F453" s="223" t="s">
        <v>404</v>
      </c>
      <c r="G453" s="172">
        <v>86800</v>
      </c>
      <c r="H453" s="224">
        <v>85800</v>
      </c>
      <c r="I453" s="224">
        <v>1800</v>
      </c>
      <c r="J453" s="173">
        <f>SUM(H453+1000)</f>
        <v>86800</v>
      </c>
      <c r="K453" s="225"/>
      <c r="L453" s="221"/>
      <c r="M453" s="221"/>
      <c r="N453" s="172">
        <f>SUM(G453+2000)</f>
        <v>88800</v>
      </c>
      <c r="O453" s="220">
        <f>G453*104%</f>
        <v>90272</v>
      </c>
      <c r="P453" s="172">
        <v>95272</v>
      </c>
      <c r="R453" s="173">
        <f t="shared" ref="R453" si="94">P453*103%</f>
        <v>98130.16</v>
      </c>
      <c r="Y453" s="172">
        <v>95272</v>
      </c>
    </row>
    <row r="454" spans="1:25" x14ac:dyDescent="0.2">
      <c r="A454" s="221"/>
      <c r="B454" s="222"/>
      <c r="D454" s="226" t="s">
        <v>1121</v>
      </c>
      <c r="E454" s="223"/>
      <c r="F454" s="223"/>
      <c r="H454" s="224"/>
      <c r="I454" s="224"/>
      <c r="J454" s="173"/>
      <c r="K454" s="225"/>
      <c r="L454" s="221"/>
      <c r="M454" s="221"/>
      <c r="N454" s="172"/>
      <c r="O454" s="220"/>
      <c r="P454" s="172"/>
      <c r="Y454" s="172"/>
    </row>
    <row r="455" spans="1:25" x14ac:dyDescent="0.2">
      <c r="A455" s="221"/>
      <c r="B455" s="222"/>
      <c r="C455" s="169" t="s">
        <v>395</v>
      </c>
      <c r="D455" s="169" t="s">
        <v>361</v>
      </c>
      <c r="E455" s="171" t="s">
        <v>362</v>
      </c>
      <c r="F455" s="171" t="s">
        <v>407</v>
      </c>
      <c r="G455" s="172">
        <v>97322</v>
      </c>
      <c r="H455" s="172">
        <v>96322</v>
      </c>
      <c r="I455" s="172">
        <v>98122</v>
      </c>
      <c r="J455" s="173">
        <f>SUM(H455+1000)</f>
        <v>97322</v>
      </c>
      <c r="N455" s="172">
        <f>SUM(G455+2000)</f>
        <v>99322</v>
      </c>
      <c r="O455" s="220">
        <f>G455*104%</f>
        <v>101214.88</v>
      </c>
      <c r="P455" s="172">
        <v>99715</v>
      </c>
      <c r="Q455" s="270" t="s">
        <v>1123</v>
      </c>
      <c r="R455" s="173">
        <f t="shared" ref="R455" si="95">P455*103%</f>
        <v>102706.45</v>
      </c>
      <c r="S455" s="235"/>
      <c r="Y455" s="172">
        <v>99715</v>
      </c>
    </row>
    <row r="456" spans="1:25" x14ac:dyDescent="0.2">
      <c r="A456" s="221"/>
      <c r="B456" s="222"/>
      <c r="D456" s="226" t="s">
        <v>1119</v>
      </c>
      <c r="N456" s="172"/>
      <c r="Y456" s="173"/>
    </row>
    <row r="457" spans="1:25" x14ac:dyDescent="0.2">
      <c r="C457" s="169" t="s">
        <v>395</v>
      </c>
      <c r="D457" s="169" t="s">
        <v>408</v>
      </c>
      <c r="E457" s="171" t="s">
        <v>362</v>
      </c>
      <c r="F457" s="171" t="s">
        <v>409</v>
      </c>
      <c r="G457" s="172">
        <v>98938</v>
      </c>
      <c r="H457" s="172">
        <v>97938</v>
      </c>
      <c r="I457" s="172">
        <v>99738</v>
      </c>
      <c r="J457" s="173">
        <f>SUM(H457+1000)</f>
        <v>98938</v>
      </c>
      <c r="N457" s="172">
        <f>SUM(G457+2000)</f>
        <v>100938</v>
      </c>
      <c r="O457" s="220">
        <f>G457*104%</f>
        <v>102895.52</v>
      </c>
      <c r="P457" s="172">
        <v>107280</v>
      </c>
      <c r="R457" s="173">
        <f t="shared" ref="R457" si="96">P457*103%</f>
        <v>110498.40000000001</v>
      </c>
      <c r="Y457" s="172">
        <v>107280</v>
      </c>
    </row>
    <row r="458" spans="1:25" x14ac:dyDescent="0.2">
      <c r="D458" s="169" t="s">
        <v>410</v>
      </c>
      <c r="N458" s="172"/>
      <c r="Y458" s="173"/>
    </row>
    <row r="459" spans="1:25" x14ac:dyDescent="0.2">
      <c r="D459" s="169" t="s">
        <v>411</v>
      </c>
      <c r="N459" s="172"/>
      <c r="Y459" s="173"/>
    </row>
    <row r="460" spans="1:25" x14ac:dyDescent="0.2">
      <c r="C460" s="169" t="s">
        <v>395</v>
      </c>
      <c r="D460" s="169" t="s">
        <v>408</v>
      </c>
      <c r="E460" s="171" t="s">
        <v>362</v>
      </c>
      <c r="F460" s="171" t="s">
        <v>413</v>
      </c>
      <c r="G460" s="172">
        <v>74415</v>
      </c>
      <c r="H460" s="172">
        <v>73415</v>
      </c>
      <c r="I460" s="172">
        <v>71800</v>
      </c>
      <c r="J460" s="173">
        <f>SUM(H460+1000)</f>
        <v>74415</v>
      </c>
      <c r="N460" s="172">
        <f>SUM(G460+2000)</f>
        <v>76415</v>
      </c>
      <c r="O460" s="220">
        <f>G460*104%</f>
        <v>77391.600000000006</v>
      </c>
      <c r="P460" s="172">
        <f>SUM(O460+2000)</f>
        <v>79391.600000000006</v>
      </c>
      <c r="R460" s="173">
        <f t="shared" ref="R460" si="97">P460*103%</f>
        <v>81773.348000000013</v>
      </c>
      <c r="Y460" s="172">
        <f>SUM(X460+2000)</f>
        <v>2000</v>
      </c>
    </row>
    <row r="461" spans="1:25" x14ac:dyDescent="0.2">
      <c r="D461" s="226" t="s">
        <v>1122</v>
      </c>
      <c r="J461" s="173"/>
      <c r="N461" s="172"/>
      <c r="O461" s="220"/>
      <c r="P461" s="172"/>
      <c r="Y461" s="172"/>
    </row>
    <row r="462" spans="1:25" x14ac:dyDescent="0.2">
      <c r="C462" s="169" t="s">
        <v>395</v>
      </c>
      <c r="D462" s="169" t="s">
        <v>408</v>
      </c>
      <c r="E462" s="171" t="s">
        <v>362</v>
      </c>
      <c r="F462" s="227" t="s">
        <v>412</v>
      </c>
      <c r="G462" s="172">
        <v>82800</v>
      </c>
      <c r="H462" s="172">
        <v>81800</v>
      </c>
      <c r="I462" s="172">
        <v>83600</v>
      </c>
      <c r="J462" s="173">
        <f>SUM(H462+1000)</f>
        <v>82800</v>
      </c>
      <c r="N462" s="172">
        <f>SUM(G462+2000)</f>
        <v>84800</v>
      </c>
      <c r="O462" s="220">
        <f>G462*104%</f>
        <v>86112</v>
      </c>
      <c r="P462" s="172">
        <v>89112</v>
      </c>
      <c r="R462" s="173">
        <f t="shared" ref="R462" si="98">P462*103%</f>
        <v>91785.36</v>
      </c>
      <c r="Y462" s="172">
        <v>89112</v>
      </c>
    </row>
    <row r="463" spans="1:25" x14ac:dyDescent="0.2">
      <c r="D463" s="169" t="s">
        <v>1117</v>
      </c>
      <c r="F463" s="227"/>
      <c r="J463" s="173"/>
      <c r="N463" s="172"/>
      <c r="O463" s="220"/>
      <c r="P463" s="172"/>
      <c r="Y463" s="172"/>
    </row>
    <row r="464" spans="1:25" x14ac:dyDescent="0.2">
      <c r="C464" s="169" t="s">
        <v>395</v>
      </c>
      <c r="D464" s="169" t="s">
        <v>361</v>
      </c>
      <c r="E464" s="171" t="s">
        <v>362</v>
      </c>
      <c r="F464" s="171" t="s">
        <v>414</v>
      </c>
      <c r="G464" s="172">
        <v>74437</v>
      </c>
      <c r="H464" s="172">
        <v>73437</v>
      </c>
      <c r="I464" s="172">
        <v>75237</v>
      </c>
      <c r="J464" s="173">
        <f>SUM(H464+1000)</f>
        <v>74437</v>
      </c>
      <c r="N464" s="172">
        <f>SUM(G464+2000)</f>
        <v>76437</v>
      </c>
      <c r="O464" s="220">
        <f>G464*104%</f>
        <v>77414.48</v>
      </c>
      <c r="P464" s="172">
        <f>SUM(O464+2000)</f>
        <v>79414.48</v>
      </c>
      <c r="R464" s="173">
        <f t="shared" ref="R464" si="99">P464*103%</f>
        <v>81796.914399999994</v>
      </c>
      <c r="Y464" s="172">
        <f>SUM(X464+2000)</f>
        <v>2000</v>
      </c>
    </row>
    <row r="465" spans="1:25" x14ac:dyDescent="0.2">
      <c r="D465" s="226" t="s">
        <v>1122</v>
      </c>
      <c r="J465" s="173"/>
      <c r="N465" s="172"/>
      <c r="O465" s="220"/>
      <c r="P465" s="172"/>
      <c r="Y465" s="172"/>
    </row>
    <row r="466" spans="1:25" x14ac:dyDescent="0.2">
      <c r="C466" s="169" t="s">
        <v>395</v>
      </c>
      <c r="D466" s="226" t="s">
        <v>361</v>
      </c>
      <c r="E466" s="227">
        <v>20</v>
      </c>
      <c r="F466" s="227" t="s">
        <v>415</v>
      </c>
      <c r="G466" s="172">
        <v>71000</v>
      </c>
      <c r="H466" s="172">
        <v>70000</v>
      </c>
      <c r="I466" s="172">
        <v>70001</v>
      </c>
      <c r="J466" s="173">
        <f>SUM(H466+1000)</f>
        <v>71000</v>
      </c>
      <c r="N466" s="172">
        <f>SUM(G466+2000)</f>
        <v>73000</v>
      </c>
      <c r="O466" s="220">
        <f>G466*104%</f>
        <v>73840</v>
      </c>
      <c r="P466" s="172">
        <f>SUM(O466+2000)</f>
        <v>75840</v>
      </c>
      <c r="R466" s="173">
        <f t="shared" ref="R466:R467" si="100">P466*103%</f>
        <v>78115.199999999997</v>
      </c>
      <c r="Y466" s="172">
        <f>SUM(X466+2000)</f>
        <v>2000</v>
      </c>
    </row>
    <row r="467" spans="1:25" x14ac:dyDescent="0.2">
      <c r="C467" s="169" t="s">
        <v>395</v>
      </c>
      <c r="D467" s="169" t="s">
        <v>398</v>
      </c>
      <c r="E467" s="171" t="s">
        <v>197</v>
      </c>
      <c r="F467" s="227" t="s">
        <v>399</v>
      </c>
      <c r="G467" s="172">
        <v>104210</v>
      </c>
      <c r="H467" s="172">
        <v>103210</v>
      </c>
      <c r="I467" s="172">
        <v>105010</v>
      </c>
      <c r="J467" s="173">
        <f>SUM(H467+1000)</f>
        <v>104210</v>
      </c>
      <c r="N467" s="172">
        <f>SUM(G467+2000)</f>
        <v>106210</v>
      </c>
      <c r="O467" s="220">
        <f>G467*104%</f>
        <v>108378.40000000001</v>
      </c>
      <c r="P467" s="172">
        <v>115378</v>
      </c>
      <c r="R467" s="173">
        <f t="shared" si="100"/>
        <v>118839.34</v>
      </c>
      <c r="Y467" s="172">
        <v>115378</v>
      </c>
    </row>
    <row r="468" spans="1:25" x14ac:dyDescent="0.2">
      <c r="D468" s="169" t="s">
        <v>103</v>
      </c>
      <c r="F468" s="227"/>
      <c r="N468" s="172"/>
      <c r="Y468" s="173"/>
    </row>
    <row r="469" spans="1:25" x14ac:dyDescent="0.2">
      <c r="D469" s="226" t="s">
        <v>1116</v>
      </c>
      <c r="F469" s="227"/>
      <c r="N469" s="172"/>
      <c r="Y469" s="173"/>
    </row>
    <row r="470" spans="1:25" x14ac:dyDescent="0.2">
      <c r="B470" s="226"/>
      <c r="D470" s="226" t="s">
        <v>400</v>
      </c>
      <c r="F470" s="227"/>
      <c r="N470" s="172"/>
      <c r="Y470" s="173"/>
    </row>
    <row r="471" spans="1:25" x14ac:dyDescent="0.2">
      <c r="C471" s="169" t="s">
        <v>395</v>
      </c>
      <c r="D471" s="169" t="s">
        <v>376</v>
      </c>
      <c r="E471" s="171" t="s">
        <v>111</v>
      </c>
      <c r="F471" s="171" t="s">
        <v>416</v>
      </c>
      <c r="G471" s="172">
        <v>60800</v>
      </c>
      <c r="H471" s="172">
        <v>59800</v>
      </c>
      <c r="I471" s="172">
        <v>61600</v>
      </c>
      <c r="J471" s="173">
        <f>SUM(H471+1000)</f>
        <v>60800</v>
      </c>
      <c r="N471" s="172">
        <f>SUM(G471+2000)</f>
        <v>62800</v>
      </c>
      <c r="O471" s="220">
        <f>G471*104%</f>
        <v>63232</v>
      </c>
      <c r="P471" s="172">
        <f>SUM(O471+4500)</f>
        <v>67732</v>
      </c>
      <c r="R471" s="173">
        <f t="shared" ref="R471" si="101">P471*103%</f>
        <v>69763.960000000006</v>
      </c>
      <c r="Y471" s="172">
        <f>SUM(X471+4500)</f>
        <v>4500</v>
      </c>
    </row>
    <row r="472" spans="1:25" x14ac:dyDescent="0.2">
      <c r="D472" s="226" t="s">
        <v>103</v>
      </c>
      <c r="N472" s="172"/>
      <c r="Y472" s="173"/>
    </row>
    <row r="473" spans="1:25" x14ac:dyDescent="0.2">
      <c r="C473" s="169" t="s">
        <v>395</v>
      </c>
      <c r="D473" s="169" t="s">
        <v>386</v>
      </c>
      <c r="E473" s="171" t="s">
        <v>59</v>
      </c>
      <c r="F473" s="171" t="s">
        <v>420</v>
      </c>
      <c r="G473" s="172">
        <v>36986</v>
      </c>
      <c r="H473" s="172">
        <v>35986</v>
      </c>
      <c r="I473" s="172">
        <v>38676</v>
      </c>
      <c r="J473" s="173">
        <f>SUM(H473+1000)</f>
        <v>36986</v>
      </c>
      <c r="N473" s="172">
        <f>SUM(G473+2000)</f>
        <v>38986</v>
      </c>
      <c r="O473" s="220">
        <f>G473*104%</f>
        <v>38465.440000000002</v>
      </c>
      <c r="P473" s="172">
        <f>SUM(O473+2000)</f>
        <v>40465.440000000002</v>
      </c>
      <c r="R473" s="173">
        <f t="shared" ref="R473:R477" si="102">P473*103%</f>
        <v>41679.403200000001</v>
      </c>
      <c r="Y473" s="172">
        <f>SUM(X473+2000)</f>
        <v>2000</v>
      </c>
    </row>
    <row r="474" spans="1:25" x14ac:dyDescent="0.2">
      <c r="C474" s="169" t="s">
        <v>395</v>
      </c>
      <c r="D474" s="169" t="s">
        <v>386</v>
      </c>
      <c r="E474" s="171" t="s">
        <v>59</v>
      </c>
      <c r="F474" s="171" t="s">
        <v>421</v>
      </c>
      <c r="G474" s="172">
        <v>38637</v>
      </c>
      <c r="H474" s="172">
        <v>37637</v>
      </c>
      <c r="I474" s="172">
        <v>39501</v>
      </c>
      <c r="J474" s="173">
        <f>SUM(H474+1000)</f>
        <v>38637</v>
      </c>
      <c r="N474" s="172">
        <f>SUM(G474+2000)</f>
        <v>40637</v>
      </c>
      <c r="O474" s="220">
        <f>G474*104%</f>
        <v>40182.480000000003</v>
      </c>
      <c r="P474" s="172">
        <f>SUM(O474+2000)</f>
        <v>42182.48</v>
      </c>
      <c r="R474" s="173">
        <f t="shared" si="102"/>
        <v>43447.954400000002</v>
      </c>
      <c r="Y474" s="172">
        <f>SUM(X474+2000)</f>
        <v>2000</v>
      </c>
    </row>
    <row r="475" spans="1:25" x14ac:dyDescent="0.2">
      <c r="C475" s="169" t="s">
        <v>395</v>
      </c>
      <c r="D475" s="222" t="s">
        <v>386</v>
      </c>
      <c r="E475" s="223" t="s">
        <v>59</v>
      </c>
      <c r="F475" s="223" t="s">
        <v>422</v>
      </c>
      <c r="G475" s="172">
        <v>40963</v>
      </c>
      <c r="H475" s="224">
        <v>39963</v>
      </c>
      <c r="I475" s="224">
        <v>1800</v>
      </c>
      <c r="J475" s="173">
        <f>SUM(H475+1000)</f>
        <v>40963</v>
      </c>
      <c r="K475" s="271" t="s">
        <v>423</v>
      </c>
      <c r="L475" s="221"/>
      <c r="M475" s="221"/>
      <c r="N475" s="172">
        <f>SUM(G475+2000)</f>
        <v>42963</v>
      </c>
      <c r="O475" s="220">
        <f>G475*104%</f>
        <v>42601.520000000004</v>
      </c>
      <c r="P475" s="172">
        <f>SUM(O475+2000)</f>
        <v>44601.520000000004</v>
      </c>
      <c r="R475" s="173">
        <f t="shared" si="102"/>
        <v>45939.565600000009</v>
      </c>
      <c r="Y475" s="172">
        <f>SUM(X475+2000)</f>
        <v>2000</v>
      </c>
    </row>
    <row r="476" spans="1:25" x14ac:dyDescent="0.2">
      <c r="C476" s="169" t="s">
        <v>395</v>
      </c>
      <c r="D476" s="169" t="s">
        <v>386</v>
      </c>
      <c r="E476" s="171" t="s">
        <v>59</v>
      </c>
      <c r="F476" s="171" t="s">
        <v>424</v>
      </c>
      <c r="G476" s="172">
        <v>38225</v>
      </c>
      <c r="H476" s="172">
        <v>37225</v>
      </c>
      <c r="I476" s="172">
        <v>39295</v>
      </c>
      <c r="J476" s="173">
        <f>SUM(H476+1000)</f>
        <v>38225</v>
      </c>
      <c r="N476" s="172">
        <f>SUM(G476+2000)</f>
        <v>40225</v>
      </c>
      <c r="O476" s="220">
        <f>G476*104%</f>
        <v>39754</v>
      </c>
      <c r="P476" s="172">
        <f>SUM(O476+2000)</f>
        <v>41754</v>
      </c>
      <c r="R476" s="173">
        <f t="shared" si="102"/>
        <v>43006.62</v>
      </c>
      <c r="Y476" s="172">
        <f>SUM(X476+2000)</f>
        <v>2000</v>
      </c>
    </row>
    <row r="477" spans="1:25" x14ac:dyDescent="0.2">
      <c r="A477" s="221"/>
      <c r="B477" s="222"/>
      <c r="C477" s="169" t="s">
        <v>395</v>
      </c>
      <c r="D477" s="169" t="s">
        <v>386</v>
      </c>
      <c r="E477" s="171" t="s">
        <v>59</v>
      </c>
      <c r="F477" s="171" t="s">
        <v>427</v>
      </c>
      <c r="G477" s="172">
        <v>38664</v>
      </c>
      <c r="H477" s="172">
        <v>37664</v>
      </c>
      <c r="I477" s="172">
        <v>39515</v>
      </c>
      <c r="J477" s="173">
        <f>SUM(H477+1000)</f>
        <v>38664</v>
      </c>
      <c r="N477" s="172">
        <f>SUM(G477+2000)</f>
        <v>40664</v>
      </c>
      <c r="O477" s="220">
        <f>G477*104%</f>
        <v>40210.560000000005</v>
      </c>
      <c r="P477" s="172">
        <f>SUM(O477+2000)</f>
        <v>42210.560000000005</v>
      </c>
      <c r="R477" s="173">
        <f t="shared" si="102"/>
        <v>43476.876800000005</v>
      </c>
      <c r="Y477" s="172">
        <f>SUM(X477+2000)</f>
        <v>2000</v>
      </c>
    </row>
    <row r="478" spans="1:25" x14ac:dyDescent="0.2">
      <c r="D478" s="169" t="s">
        <v>428</v>
      </c>
      <c r="N478" s="172"/>
      <c r="Y478" s="173"/>
    </row>
    <row r="479" spans="1:25" x14ac:dyDescent="0.2">
      <c r="C479" s="169" t="s">
        <v>395</v>
      </c>
      <c r="D479" s="169" t="s">
        <v>425</v>
      </c>
      <c r="E479" s="171" t="s">
        <v>59</v>
      </c>
      <c r="F479" s="171" t="s">
        <v>426</v>
      </c>
      <c r="G479" s="172">
        <v>36986</v>
      </c>
      <c r="H479" s="172">
        <v>35986</v>
      </c>
      <c r="I479" s="172">
        <v>38676</v>
      </c>
      <c r="J479" s="173">
        <f>SUM(H479+1000)</f>
        <v>36986</v>
      </c>
      <c r="N479" s="172">
        <f>SUM(G479+2000)</f>
        <v>38986</v>
      </c>
      <c r="O479" s="220">
        <f>G479*104%</f>
        <v>38465.440000000002</v>
      </c>
      <c r="P479" s="172">
        <f>SUM(O479+2000)</f>
        <v>40465.440000000002</v>
      </c>
      <c r="R479" s="173">
        <f t="shared" ref="R479:R483" si="103">P479*103%</f>
        <v>41679.403200000001</v>
      </c>
      <c r="Y479" s="172">
        <f>SUM(X479+2000)</f>
        <v>2000</v>
      </c>
    </row>
    <row r="480" spans="1:25" x14ac:dyDescent="0.2">
      <c r="C480" s="169" t="s">
        <v>395</v>
      </c>
      <c r="D480" s="169" t="s">
        <v>390</v>
      </c>
      <c r="E480" s="171" t="s">
        <v>59</v>
      </c>
      <c r="F480" s="171" t="s">
        <v>429</v>
      </c>
      <c r="G480" s="172">
        <v>36852</v>
      </c>
      <c r="H480" s="172">
        <v>35852</v>
      </c>
      <c r="I480" s="172">
        <v>38608</v>
      </c>
      <c r="J480" s="173">
        <f>SUM(H480+1000)</f>
        <v>36852</v>
      </c>
      <c r="N480" s="172">
        <f>SUM(G480+2000)</f>
        <v>38852</v>
      </c>
      <c r="O480" s="220">
        <f>G480*104%</f>
        <v>38326.080000000002</v>
      </c>
      <c r="P480" s="172">
        <f>SUM(O480+2000)</f>
        <v>40326.080000000002</v>
      </c>
      <c r="R480" s="173">
        <f t="shared" si="103"/>
        <v>41535.862400000005</v>
      </c>
      <c r="Y480" s="172">
        <f>SUM(X480+2000)</f>
        <v>2000</v>
      </c>
    </row>
    <row r="481" spans="2:27" x14ac:dyDescent="0.2">
      <c r="C481" s="169" t="s">
        <v>395</v>
      </c>
      <c r="D481" s="169" t="s">
        <v>386</v>
      </c>
      <c r="E481" s="171">
        <v>106</v>
      </c>
      <c r="F481" s="227" t="s">
        <v>430</v>
      </c>
      <c r="G481" s="228">
        <v>29996</v>
      </c>
      <c r="H481" s="172">
        <v>28172</v>
      </c>
      <c r="I481" s="172">
        <v>28173</v>
      </c>
      <c r="J481" s="173">
        <f>SUM(H481+1000)</f>
        <v>29172</v>
      </c>
      <c r="N481" s="172">
        <f>SUM(G481+2000)</f>
        <v>31996</v>
      </c>
      <c r="O481" s="220">
        <f>G481*104%</f>
        <v>31195.84</v>
      </c>
      <c r="P481" s="172">
        <v>37196</v>
      </c>
      <c r="R481" s="173">
        <f t="shared" si="103"/>
        <v>38311.879999999997</v>
      </c>
      <c r="Y481" s="172">
        <v>37196</v>
      </c>
    </row>
    <row r="482" spans="2:27" x14ac:dyDescent="0.2">
      <c r="C482" s="169" t="s">
        <v>395</v>
      </c>
      <c r="D482" s="169" t="s">
        <v>386</v>
      </c>
      <c r="E482" s="171">
        <v>106</v>
      </c>
      <c r="F482" s="227" t="s">
        <v>1099</v>
      </c>
      <c r="G482" s="228"/>
      <c r="J482" s="173"/>
      <c r="N482" s="172"/>
      <c r="O482" s="220"/>
      <c r="P482" s="172">
        <v>39479</v>
      </c>
      <c r="R482" s="173">
        <f t="shared" si="103"/>
        <v>40663.370000000003</v>
      </c>
      <c r="U482" s="173"/>
      <c r="Y482" s="172">
        <v>39479</v>
      </c>
    </row>
    <row r="483" spans="2:27" x14ac:dyDescent="0.2">
      <c r="C483" s="169" t="s">
        <v>395</v>
      </c>
      <c r="D483" s="169" t="s">
        <v>417</v>
      </c>
      <c r="E483" s="171">
        <v>110</v>
      </c>
      <c r="F483" s="171" t="s">
        <v>418</v>
      </c>
      <c r="G483" s="172">
        <v>62945</v>
      </c>
      <c r="H483" s="172">
        <v>61945</v>
      </c>
      <c r="I483" s="172">
        <v>63745</v>
      </c>
      <c r="J483" s="173">
        <f>SUM(H483+1000)</f>
        <v>62945</v>
      </c>
      <c r="N483" s="172">
        <f>SUM(G483+2000)</f>
        <v>64945</v>
      </c>
      <c r="O483" s="220">
        <f>G483*104%</f>
        <v>65462.8</v>
      </c>
      <c r="P483" s="172">
        <v>72463</v>
      </c>
      <c r="R483" s="173">
        <f t="shared" si="103"/>
        <v>74636.89</v>
      </c>
      <c r="Y483" s="172">
        <v>72463</v>
      </c>
    </row>
    <row r="484" spans="2:27" x14ac:dyDescent="0.2">
      <c r="D484" s="226" t="s">
        <v>419</v>
      </c>
      <c r="N484" s="172"/>
      <c r="Y484" s="173"/>
    </row>
    <row r="485" spans="2:27" x14ac:dyDescent="0.2">
      <c r="D485" s="233" t="s">
        <v>1161</v>
      </c>
      <c r="E485" s="227"/>
      <c r="N485" s="172"/>
      <c r="Y485" s="173"/>
    </row>
    <row r="486" spans="2:27" x14ac:dyDescent="0.2">
      <c r="C486" s="169" t="s">
        <v>395</v>
      </c>
      <c r="D486" s="169" t="s">
        <v>1162</v>
      </c>
      <c r="F486" s="171" t="s">
        <v>431</v>
      </c>
      <c r="K486" s="170" t="s">
        <v>432</v>
      </c>
      <c r="N486" s="172"/>
      <c r="Y486" s="173"/>
    </row>
    <row r="487" spans="2:27" x14ac:dyDescent="0.2">
      <c r="D487" s="169" t="s">
        <v>103</v>
      </c>
      <c r="N487" s="172"/>
      <c r="Y487" s="173"/>
    </row>
    <row r="488" spans="2:27" x14ac:dyDescent="0.2">
      <c r="C488" s="226"/>
      <c r="D488" s="226"/>
      <c r="E488" s="227"/>
      <c r="F488" s="227"/>
      <c r="G488" s="228"/>
      <c r="H488" s="228"/>
      <c r="I488" s="228"/>
      <c r="J488" s="226"/>
      <c r="K488" s="234"/>
      <c r="L488" s="226"/>
      <c r="M488" s="226"/>
      <c r="N488" s="228"/>
      <c r="O488" s="226"/>
      <c r="P488" s="245"/>
      <c r="Y488" s="245"/>
    </row>
    <row r="489" spans="2:27" ht="7.5" customHeight="1" x14ac:dyDescent="0.2">
      <c r="N489" s="172"/>
      <c r="Y489" s="173"/>
    </row>
    <row r="490" spans="2:27" x14ac:dyDescent="0.2">
      <c r="D490" s="169" t="s">
        <v>1093</v>
      </c>
      <c r="N490" s="172"/>
      <c r="Y490" s="173"/>
    </row>
    <row r="491" spans="2:27" ht="8.25" customHeight="1" x14ac:dyDescent="0.2">
      <c r="N491" s="172"/>
      <c r="Y491" s="173"/>
    </row>
    <row r="492" spans="2:27" x14ac:dyDescent="0.2">
      <c r="D492" s="219" t="s">
        <v>73</v>
      </c>
      <c r="G492" s="229">
        <f>SUM(G444:G486)</f>
        <v>1369177</v>
      </c>
      <c r="H492" s="242">
        <v>1402353</v>
      </c>
      <c r="I492" s="242">
        <v>1227671</v>
      </c>
      <c r="N492" s="229">
        <f>SUM(N444:N491)</f>
        <v>1413177</v>
      </c>
      <c r="O492" s="230">
        <f>G492*102%</f>
        <v>1396560.54</v>
      </c>
      <c r="P492" s="229">
        <v>1537307</v>
      </c>
      <c r="Q492" s="174">
        <f>P492*102%</f>
        <v>1568053.1400000001</v>
      </c>
      <c r="R492" s="231">
        <f>SUM(R444:R485)</f>
        <v>1605421.4979999999</v>
      </c>
      <c r="S492" s="173">
        <f>SUM(P492-R492)</f>
        <v>-68114.497999999905</v>
      </c>
      <c r="Y492" s="229">
        <v>1537307</v>
      </c>
      <c r="AA492" s="173"/>
    </row>
    <row r="493" spans="2:27" x14ac:dyDescent="0.2">
      <c r="B493" s="226"/>
      <c r="C493" s="226"/>
      <c r="D493" s="226"/>
      <c r="E493" s="227"/>
      <c r="F493" s="227"/>
      <c r="N493" s="172"/>
      <c r="O493" s="230">
        <f>SUM(O492-G492)</f>
        <v>27383.540000000037</v>
      </c>
      <c r="P493" s="229"/>
      <c r="Y493" s="229"/>
    </row>
    <row r="494" spans="2:27" x14ac:dyDescent="0.2">
      <c r="B494" s="226"/>
      <c r="C494" s="226"/>
      <c r="D494" s="226"/>
      <c r="E494" s="227"/>
      <c r="F494" s="227"/>
      <c r="N494" s="172"/>
      <c r="O494" s="230"/>
      <c r="P494" s="229"/>
      <c r="Y494" s="229"/>
    </row>
    <row r="495" spans="2:27" x14ac:dyDescent="0.2">
      <c r="C495" s="233" t="s">
        <v>434</v>
      </c>
      <c r="D495" s="226"/>
      <c r="E495" s="227"/>
      <c r="F495" s="227"/>
      <c r="H495" s="228"/>
      <c r="N495" s="172"/>
      <c r="Y495" s="173"/>
    </row>
    <row r="496" spans="2:27" x14ac:dyDescent="0.2">
      <c r="B496" s="226"/>
      <c r="C496" s="226"/>
      <c r="D496" s="226"/>
      <c r="E496" s="227"/>
      <c r="F496" s="227"/>
      <c r="H496" s="228"/>
      <c r="N496" s="172"/>
      <c r="Y496" s="173"/>
    </row>
    <row r="497" spans="3:25" x14ac:dyDescent="0.2">
      <c r="C497" s="226" t="s">
        <v>435</v>
      </c>
      <c r="D497" s="226" t="s">
        <v>434</v>
      </c>
      <c r="E497" s="227"/>
      <c r="F497" s="227" t="s">
        <v>436</v>
      </c>
      <c r="G497" s="228">
        <v>107322</v>
      </c>
      <c r="H497" s="228">
        <v>107322</v>
      </c>
      <c r="I497" s="172">
        <v>1800</v>
      </c>
      <c r="J497" s="228">
        <v>107322</v>
      </c>
      <c r="N497" s="172">
        <f>SUM(G497+2000)</f>
        <v>109322</v>
      </c>
      <c r="O497" s="220">
        <f>G497*104%</f>
        <v>111614.88</v>
      </c>
      <c r="P497" s="172">
        <v>133261</v>
      </c>
      <c r="R497" s="261">
        <v>133261</v>
      </c>
      <c r="Y497" s="172">
        <v>133261</v>
      </c>
    </row>
    <row r="498" spans="3:25" x14ac:dyDescent="0.2">
      <c r="C498" s="226"/>
      <c r="D498" s="226" t="s">
        <v>437</v>
      </c>
      <c r="E498" s="227"/>
      <c r="F498" s="227"/>
      <c r="H498" s="228"/>
      <c r="N498" s="172"/>
      <c r="Y498" s="173"/>
    </row>
    <row r="499" spans="3:25" x14ac:dyDescent="0.2">
      <c r="C499" s="226" t="s">
        <v>435</v>
      </c>
      <c r="D499" s="226" t="s">
        <v>439</v>
      </c>
      <c r="E499" s="227" t="s">
        <v>201</v>
      </c>
      <c r="F499" s="227" t="s">
        <v>440</v>
      </c>
      <c r="G499" s="228">
        <v>65612</v>
      </c>
      <c r="H499" s="228">
        <v>65612</v>
      </c>
      <c r="I499" s="172">
        <v>67412</v>
      </c>
      <c r="J499" s="228">
        <v>65612</v>
      </c>
      <c r="N499" s="172">
        <f>SUM(G499+2000)</f>
        <v>67612</v>
      </c>
      <c r="O499" s="220">
        <f>G499*104%</f>
        <v>68236.479999999996</v>
      </c>
      <c r="P499" s="172">
        <v>70860</v>
      </c>
      <c r="R499" s="173">
        <f t="shared" ref="R499:R509" si="104">P499*103%</f>
        <v>72985.8</v>
      </c>
      <c r="Y499" s="172">
        <v>70860</v>
      </c>
    </row>
    <row r="500" spans="3:25" x14ac:dyDescent="0.2">
      <c r="C500" s="226" t="s">
        <v>435</v>
      </c>
      <c r="D500" s="226" t="s">
        <v>364</v>
      </c>
      <c r="E500" s="227" t="s">
        <v>233</v>
      </c>
      <c r="F500" s="227" t="s">
        <v>438</v>
      </c>
      <c r="G500" s="228">
        <v>76866</v>
      </c>
      <c r="H500" s="228">
        <v>71866</v>
      </c>
      <c r="I500" s="172">
        <v>73666</v>
      </c>
      <c r="J500" s="228">
        <v>71866</v>
      </c>
      <c r="N500" s="172">
        <f>SUM(G500+2000)</f>
        <v>78866</v>
      </c>
      <c r="O500" s="220">
        <f>G500*104%</f>
        <v>79940.639999999999</v>
      </c>
      <c r="P500" s="172">
        <v>87006</v>
      </c>
      <c r="R500" s="261">
        <v>89616</v>
      </c>
      <c r="Y500" s="172">
        <v>87006</v>
      </c>
    </row>
    <row r="501" spans="3:25" x14ac:dyDescent="0.2">
      <c r="C501" s="226" t="s">
        <v>435</v>
      </c>
      <c r="D501" s="226" t="s">
        <v>441</v>
      </c>
      <c r="E501" s="227" t="s">
        <v>16</v>
      </c>
      <c r="F501" s="227" t="s">
        <v>442</v>
      </c>
      <c r="G501" s="228">
        <v>50705</v>
      </c>
      <c r="H501" s="228">
        <v>50705</v>
      </c>
      <c r="I501" s="172">
        <v>52505</v>
      </c>
      <c r="J501" s="228">
        <v>50705</v>
      </c>
      <c r="N501" s="172">
        <f>SUM(G501+2000)</f>
        <v>52705</v>
      </c>
      <c r="O501" s="220">
        <f>G501*104%</f>
        <v>52733.200000000004</v>
      </c>
      <c r="P501" s="172">
        <v>55950</v>
      </c>
      <c r="R501" s="173">
        <f t="shared" si="104"/>
        <v>57628.5</v>
      </c>
      <c r="Y501" s="172">
        <v>55950</v>
      </c>
    </row>
    <row r="502" spans="3:25" x14ac:dyDescent="0.2">
      <c r="C502" s="226" t="s">
        <v>435</v>
      </c>
      <c r="D502" s="226" t="s">
        <v>447</v>
      </c>
      <c r="E502" s="227" t="s">
        <v>228</v>
      </c>
      <c r="F502" s="227" t="s">
        <v>448</v>
      </c>
      <c r="G502" s="228">
        <v>43182</v>
      </c>
      <c r="H502" s="228">
        <v>43182</v>
      </c>
      <c r="I502" s="172">
        <v>44982</v>
      </c>
      <c r="J502" s="228">
        <v>43182</v>
      </c>
      <c r="N502" s="172">
        <f>SUM(G502+2000)</f>
        <v>45182</v>
      </c>
      <c r="O502" s="220">
        <f>G502*104%</f>
        <v>44909.279999999999</v>
      </c>
      <c r="P502" s="172">
        <v>47902</v>
      </c>
      <c r="R502" s="173">
        <f t="shared" si="104"/>
        <v>49339.06</v>
      </c>
      <c r="Y502" s="172">
        <v>47902</v>
      </c>
    </row>
    <row r="503" spans="3:25" x14ac:dyDescent="0.2">
      <c r="C503" s="226" t="s">
        <v>435</v>
      </c>
      <c r="D503" s="226" t="s">
        <v>443</v>
      </c>
      <c r="E503" s="227" t="s">
        <v>16</v>
      </c>
      <c r="F503" s="227" t="s">
        <v>444</v>
      </c>
      <c r="G503" s="228">
        <v>49901</v>
      </c>
      <c r="H503" s="228">
        <v>49401</v>
      </c>
      <c r="I503" s="172">
        <v>51701</v>
      </c>
      <c r="J503" s="228">
        <v>49401</v>
      </c>
      <c r="N503" s="172">
        <f>SUM(G503+2000)</f>
        <v>51901</v>
      </c>
      <c r="O503" s="220">
        <f>G503*104%</f>
        <v>51897.04</v>
      </c>
      <c r="P503" s="172">
        <v>55743</v>
      </c>
      <c r="R503" s="173">
        <f t="shared" si="104"/>
        <v>57415.29</v>
      </c>
      <c r="Y503" s="172">
        <v>55743</v>
      </c>
    </row>
    <row r="504" spans="3:25" x14ac:dyDescent="0.2">
      <c r="C504" s="226"/>
      <c r="D504" s="226" t="s">
        <v>38</v>
      </c>
      <c r="E504" s="227"/>
      <c r="F504" s="227"/>
      <c r="H504" s="228"/>
      <c r="N504" s="172"/>
      <c r="Y504" s="173"/>
    </row>
    <row r="505" spans="3:25" x14ac:dyDescent="0.2">
      <c r="C505" s="226" t="s">
        <v>435</v>
      </c>
      <c r="D505" s="226" t="s">
        <v>453</v>
      </c>
      <c r="E505" s="227" t="s">
        <v>454</v>
      </c>
      <c r="F505" s="227" t="s">
        <v>455</v>
      </c>
      <c r="G505" s="228">
        <v>37570</v>
      </c>
      <c r="H505" s="228">
        <v>37570</v>
      </c>
      <c r="I505" s="172">
        <v>36301</v>
      </c>
      <c r="J505" s="228">
        <v>37570</v>
      </c>
      <c r="N505" s="172">
        <f>SUM(G505+2000)</f>
        <v>39570</v>
      </c>
      <c r="O505" s="220">
        <f>G505*104%</f>
        <v>39072.800000000003</v>
      </c>
      <c r="P505" s="172">
        <v>41881</v>
      </c>
      <c r="R505" s="173">
        <f t="shared" si="104"/>
        <v>43137.43</v>
      </c>
      <c r="Y505" s="172">
        <v>41881</v>
      </c>
    </row>
    <row r="506" spans="3:25" x14ac:dyDescent="0.2">
      <c r="C506" s="226" t="s">
        <v>435</v>
      </c>
      <c r="D506" s="226" t="s">
        <v>450</v>
      </c>
      <c r="E506" s="227" t="s">
        <v>138</v>
      </c>
      <c r="F506" s="227" t="s">
        <v>452</v>
      </c>
      <c r="G506" s="228">
        <v>35500</v>
      </c>
      <c r="H506" s="228">
        <v>35500</v>
      </c>
      <c r="I506" s="172">
        <v>34301</v>
      </c>
      <c r="J506" s="228">
        <v>35500</v>
      </c>
      <c r="N506" s="172">
        <f>SUM(G506+2000)</f>
        <v>37500</v>
      </c>
      <c r="O506" s="220">
        <f>G506*104%</f>
        <v>36920</v>
      </c>
      <c r="P506" s="172">
        <v>40305</v>
      </c>
      <c r="R506" s="173">
        <f t="shared" si="104"/>
        <v>41514.15</v>
      </c>
      <c r="Y506" s="172">
        <v>40305</v>
      </c>
    </row>
    <row r="507" spans="3:25" x14ac:dyDescent="0.2">
      <c r="C507" s="226" t="s">
        <v>435</v>
      </c>
      <c r="D507" s="226" t="s">
        <v>450</v>
      </c>
      <c r="E507" s="227" t="s">
        <v>138</v>
      </c>
      <c r="F507" s="227" t="s">
        <v>451</v>
      </c>
      <c r="G507" s="228">
        <v>36732</v>
      </c>
      <c r="H507" s="228">
        <v>36732</v>
      </c>
      <c r="I507" s="172">
        <v>35491</v>
      </c>
      <c r="J507" s="228">
        <v>36732</v>
      </c>
      <c r="N507" s="172">
        <f>SUM(G507+2000)</f>
        <v>38732</v>
      </c>
      <c r="O507" s="220">
        <f>G507*104%</f>
        <v>38201.279999999999</v>
      </c>
      <c r="P507" s="172">
        <v>41156</v>
      </c>
      <c r="R507" s="173">
        <f t="shared" si="104"/>
        <v>42390.68</v>
      </c>
      <c r="Y507" s="172">
        <v>41156</v>
      </c>
    </row>
    <row r="508" spans="3:25" x14ac:dyDescent="0.2">
      <c r="C508" s="226" t="s">
        <v>435</v>
      </c>
      <c r="D508" s="226" t="s">
        <v>445</v>
      </c>
      <c r="E508" s="227" t="s">
        <v>228</v>
      </c>
      <c r="F508" s="227" t="s">
        <v>449</v>
      </c>
      <c r="G508" s="228">
        <v>38568</v>
      </c>
      <c r="H508" s="228">
        <v>38568</v>
      </c>
      <c r="I508" s="172">
        <v>40368</v>
      </c>
      <c r="J508" s="228">
        <v>38568</v>
      </c>
      <c r="N508" s="172">
        <f>SUM(G508+2000)</f>
        <v>40568</v>
      </c>
      <c r="O508" s="220">
        <f>G508*104%</f>
        <v>40110.720000000001</v>
      </c>
      <c r="P508" s="172">
        <v>43036</v>
      </c>
      <c r="R508" s="173">
        <f t="shared" si="104"/>
        <v>44327.08</v>
      </c>
      <c r="Y508" s="172">
        <v>43036</v>
      </c>
    </row>
    <row r="509" spans="3:25" x14ac:dyDescent="0.2">
      <c r="C509" s="226" t="s">
        <v>435</v>
      </c>
      <c r="D509" s="226" t="s">
        <v>445</v>
      </c>
      <c r="E509" s="227" t="s">
        <v>228</v>
      </c>
      <c r="F509" s="227" t="s">
        <v>446</v>
      </c>
      <c r="G509" s="228">
        <v>40357</v>
      </c>
      <c r="H509" s="228">
        <v>40357</v>
      </c>
      <c r="I509" s="172">
        <v>42157</v>
      </c>
      <c r="J509" s="228">
        <v>40357</v>
      </c>
      <c r="K509" s="234"/>
      <c r="N509" s="172">
        <f>SUM(G509+2000)</f>
        <v>42357</v>
      </c>
      <c r="O509" s="220">
        <f>G509*104%</f>
        <v>41971.28</v>
      </c>
      <c r="P509" s="172">
        <v>44899</v>
      </c>
      <c r="R509" s="173">
        <f t="shared" si="104"/>
        <v>46245.97</v>
      </c>
      <c r="Y509" s="172">
        <v>44899</v>
      </c>
    </row>
    <row r="510" spans="3:25" x14ac:dyDescent="0.2">
      <c r="C510" s="226" t="s">
        <v>435</v>
      </c>
      <c r="D510" s="226" t="s">
        <v>1191</v>
      </c>
      <c r="E510" s="227"/>
      <c r="F510" s="227" t="s">
        <v>456</v>
      </c>
      <c r="H510" s="228"/>
      <c r="N510" s="172"/>
      <c r="Y510" s="173"/>
    </row>
    <row r="511" spans="3:25" x14ac:dyDescent="0.2">
      <c r="C511" s="226"/>
      <c r="D511" s="226"/>
      <c r="E511" s="227"/>
      <c r="F511" s="227"/>
      <c r="H511" s="228"/>
      <c r="N511" s="172"/>
      <c r="Y511" s="173"/>
    </row>
    <row r="512" spans="3:25" x14ac:dyDescent="0.2">
      <c r="C512" s="226"/>
      <c r="D512" s="233" t="s">
        <v>73</v>
      </c>
      <c r="E512" s="227"/>
      <c r="F512" s="227"/>
      <c r="G512" s="229">
        <f>SUM(G497:G509)</f>
        <v>582315</v>
      </c>
      <c r="H512" s="242">
        <f>SUM(H497:H509)</f>
        <v>576815</v>
      </c>
      <c r="I512" s="229">
        <v>480684</v>
      </c>
      <c r="N512" s="229">
        <f>SUM(N497:N509)</f>
        <v>604315</v>
      </c>
      <c r="O512" s="230">
        <f>G512*102%</f>
        <v>593961.30000000005</v>
      </c>
      <c r="P512" s="229">
        <f>SUM(P497:P509)</f>
        <v>661999</v>
      </c>
      <c r="Q512" s="174">
        <f>P512*102%</f>
        <v>675238.98</v>
      </c>
      <c r="R512" s="231">
        <f>SUM(R497:R509)</f>
        <v>677860.96</v>
      </c>
      <c r="S512" s="173">
        <f>SUM(P512-R512)</f>
        <v>-15861.959999999963</v>
      </c>
      <c r="Y512" s="229">
        <f>SUM(Y497:Y509)</f>
        <v>661999</v>
      </c>
    </row>
    <row r="513" spans="2:25" x14ac:dyDescent="0.2">
      <c r="C513" s="226"/>
      <c r="D513" s="233"/>
      <c r="E513" s="227"/>
      <c r="F513" s="228"/>
      <c r="H513" s="228"/>
      <c r="N513" s="172"/>
      <c r="O513" s="230">
        <f>SUM(O512-G512)</f>
        <v>11646.300000000047</v>
      </c>
      <c r="P513" s="229"/>
      <c r="Y513" s="229"/>
    </row>
    <row r="514" spans="2:25" x14ac:dyDescent="0.2">
      <c r="C514" s="219" t="s">
        <v>457</v>
      </c>
      <c r="D514" s="219"/>
      <c r="N514" s="172"/>
      <c r="Y514" s="173"/>
    </row>
    <row r="515" spans="2:25" x14ac:dyDescent="0.2">
      <c r="N515" s="172"/>
      <c r="Y515" s="173"/>
    </row>
    <row r="516" spans="2:25" x14ac:dyDescent="0.2">
      <c r="C516" s="169" t="s">
        <v>458</v>
      </c>
      <c r="D516" s="169" t="s">
        <v>459</v>
      </c>
      <c r="E516" s="171">
        <v>19</v>
      </c>
      <c r="F516" s="171" t="s">
        <v>460</v>
      </c>
      <c r="G516" s="172">
        <v>83309</v>
      </c>
      <c r="H516" s="172">
        <v>82309</v>
      </c>
      <c r="I516" s="172">
        <v>82309</v>
      </c>
      <c r="J516" s="173">
        <f t="shared" ref="J516" si="105">SUM(H516+1000)</f>
        <v>83309</v>
      </c>
      <c r="N516" s="172">
        <f>SUM(G516+2000)</f>
        <v>85309</v>
      </c>
      <c r="O516" s="220">
        <f>G516*104%</f>
        <v>86641.36</v>
      </c>
      <c r="P516" s="172">
        <v>90307</v>
      </c>
      <c r="R516" s="173">
        <f t="shared" ref="R516" si="106">P516*103%</f>
        <v>93016.21</v>
      </c>
      <c r="Y516" s="172">
        <v>90307</v>
      </c>
    </row>
    <row r="517" spans="2:25" x14ac:dyDescent="0.2">
      <c r="D517" s="169" t="s">
        <v>142</v>
      </c>
      <c r="N517" s="172"/>
      <c r="Y517" s="173"/>
    </row>
    <row r="518" spans="2:25" x14ac:dyDescent="0.2">
      <c r="C518" s="169" t="s">
        <v>458</v>
      </c>
      <c r="D518" s="226" t="s">
        <v>292</v>
      </c>
      <c r="E518" s="227">
        <v>101</v>
      </c>
      <c r="F518" s="227" t="s">
        <v>464</v>
      </c>
      <c r="G518" s="172">
        <v>27268</v>
      </c>
      <c r="H518" s="172">
        <v>26268</v>
      </c>
      <c r="I518" s="172">
        <v>26268</v>
      </c>
      <c r="J518" s="173">
        <f>SUM(H518+1000)</f>
        <v>27268</v>
      </c>
      <c r="N518" s="172">
        <f>SUM(G518+2000)</f>
        <v>29268</v>
      </c>
      <c r="O518" s="220">
        <f>G518*104%</f>
        <v>28358.720000000001</v>
      </c>
      <c r="P518" s="172">
        <v>30904</v>
      </c>
      <c r="R518" s="173">
        <f t="shared" ref="R518:R521" si="107">P518*103%</f>
        <v>31831.120000000003</v>
      </c>
      <c r="Y518" s="172">
        <v>30904</v>
      </c>
    </row>
    <row r="519" spans="2:25" x14ac:dyDescent="0.2">
      <c r="C519" s="169" t="s">
        <v>458</v>
      </c>
      <c r="D519" s="169" t="s">
        <v>28</v>
      </c>
      <c r="E519" s="171" t="s">
        <v>43</v>
      </c>
      <c r="F519" s="171" t="s">
        <v>463</v>
      </c>
      <c r="G519" s="172">
        <v>36346</v>
      </c>
      <c r="H519" s="172">
        <v>35346</v>
      </c>
      <c r="I519" s="172">
        <v>37146</v>
      </c>
      <c r="J519" s="173">
        <f>SUM(H519+1000)</f>
        <v>36346</v>
      </c>
      <c r="N519" s="172">
        <f>SUM(G519+2000)</f>
        <v>38346</v>
      </c>
      <c r="O519" s="220">
        <f>G519*104%</f>
        <v>37799.840000000004</v>
      </c>
      <c r="P519" s="172">
        <v>40527</v>
      </c>
      <c r="R519" s="173">
        <f t="shared" si="107"/>
        <v>41742.81</v>
      </c>
      <c r="Y519" s="172">
        <v>40527</v>
      </c>
    </row>
    <row r="520" spans="2:25" x14ac:dyDescent="0.2">
      <c r="C520" s="169" t="s">
        <v>458</v>
      </c>
      <c r="D520" s="169" t="s">
        <v>1095</v>
      </c>
      <c r="E520" s="171" t="s">
        <v>228</v>
      </c>
      <c r="F520" s="171" t="s">
        <v>462</v>
      </c>
      <c r="G520" s="172">
        <v>45424</v>
      </c>
      <c r="H520" s="172">
        <v>44424</v>
      </c>
      <c r="I520" s="172">
        <v>49089</v>
      </c>
      <c r="J520" s="173">
        <f>SUM(H520+1000)</f>
        <v>45424</v>
      </c>
      <c r="N520" s="172">
        <f>SUM(G520+2000)</f>
        <v>47424</v>
      </c>
      <c r="O520" s="220">
        <f>G520*104%</f>
        <v>47240.959999999999</v>
      </c>
      <c r="P520" s="172">
        <v>50149</v>
      </c>
      <c r="R520" s="173">
        <f t="shared" si="107"/>
        <v>51653.47</v>
      </c>
      <c r="Y520" s="172">
        <v>50149</v>
      </c>
    </row>
    <row r="521" spans="2:25" ht="25.5" x14ac:dyDescent="0.2">
      <c r="B521" s="226"/>
      <c r="C521" s="262" t="s">
        <v>458</v>
      </c>
      <c r="D521" s="263" t="s">
        <v>1094</v>
      </c>
      <c r="E521" s="264" t="s">
        <v>111</v>
      </c>
      <c r="F521" s="264" t="s">
        <v>461</v>
      </c>
      <c r="G521" s="265">
        <v>50710</v>
      </c>
      <c r="H521" s="265">
        <v>49710</v>
      </c>
      <c r="I521" s="265">
        <v>51510</v>
      </c>
      <c r="J521" s="266">
        <f>SUM(H521+1000)</f>
        <v>50710</v>
      </c>
      <c r="K521" s="262"/>
      <c r="L521" s="262"/>
      <c r="M521" s="262"/>
      <c r="N521" s="265">
        <f>SUM(G521+2000)</f>
        <v>52710</v>
      </c>
      <c r="O521" s="267">
        <f>G521*104%</f>
        <v>52738.400000000001</v>
      </c>
      <c r="P521" s="265">
        <v>55752</v>
      </c>
      <c r="Q521" s="268"/>
      <c r="R521" s="266">
        <f t="shared" si="107"/>
        <v>57424.560000000005</v>
      </c>
      <c r="Y521" s="172">
        <v>55752</v>
      </c>
    </row>
    <row r="522" spans="2:25" x14ac:dyDescent="0.2">
      <c r="N522" s="172"/>
      <c r="Y522" s="173"/>
    </row>
    <row r="523" spans="2:25" x14ac:dyDescent="0.2">
      <c r="D523" s="219" t="s">
        <v>73</v>
      </c>
      <c r="G523" s="229">
        <f>SUM(G516:G521)</f>
        <v>243057</v>
      </c>
      <c r="H523" s="229">
        <v>238057</v>
      </c>
      <c r="I523" s="229">
        <v>246322</v>
      </c>
      <c r="N523" s="229">
        <f>SUM(N516:N521)</f>
        <v>253057</v>
      </c>
      <c r="O523" s="230">
        <f>G523*102%</f>
        <v>247918.14</v>
      </c>
      <c r="P523" s="229">
        <f>SUM(P516:P521)</f>
        <v>267639</v>
      </c>
      <c r="Q523" s="174">
        <f>P523*102%</f>
        <v>272991.78000000003</v>
      </c>
      <c r="R523" s="231">
        <f>SUM(R516:R521)</f>
        <v>275668.17000000004</v>
      </c>
      <c r="S523" s="173">
        <f>SUM(P523-R523)</f>
        <v>-8029.1700000000419</v>
      </c>
      <c r="Y523" s="229">
        <f>SUM(Y516:Y521)</f>
        <v>267639</v>
      </c>
    </row>
    <row r="524" spans="2:25" x14ac:dyDescent="0.2">
      <c r="D524" s="219"/>
      <c r="H524" s="229"/>
      <c r="I524" s="229"/>
      <c r="N524" s="172"/>
      <c r="O524" s="230">
        <f>SUM(O523-G523)</f>
        <v>4861.140000000014</v>
      </c>
      <c r="P524" s="229"/>
      <c r="Y524" s="229"/>
    </row>
    <row r="525" spans="2:25" x14ac:dyDescent="0.2">
      <c r="C525" s="219" t="s">
        <v>465</v>
      </c>
      <c r="D525" s="219"/>
      <c r="N525" s="172"/>
      <c r="Y525" s="173"/>
    </row>
    <row r="526" spans="2:25" x14ac:dyDescent="0.2">
      <c r="N526" s="172"/>
      <c r="Y526" s="173"/>
    </row>
    <row r="527" spans="2:25" x14ac:dyDescent="0.2">
      <c r="C527" s="169" t="s">
        <v>466</v>
      </c>
      <c r="D527" s="169" t="s">
        <v>467</v>
      </c>
      <c r="F527" s="171" t="s">
        <v>468</v>
      </c>
      <c r="G527" s="172">
        <v>63079</v>
      </c>
      <c r="H527" s="172">
        <v>62079</v>
      </c>
      <c r="I527" s="172">
        <v>63879</v>
      </c>
      <c r="J527" s="173">
        <f t="shared" ref="J527" si="108">SUM(H527+1000)</f>
        <v>63079</v>
      </c>
      <c r="N527" s="172">
        <f>SUM(G527+2000)</f>
        <v>65079</v>
      </c>
      <c r="O527" s="220">
        <f>G527*104%</f>
        <v>65602.16</v>
      </c>
      <c r="P527" s="172">
        <v>69657</v>
      </c>
      <c r="R527" s="173">
        <f t="shared" ref="R527" si="109">P527*103%</f>
        <v>71746.710000000006</v>
      </c>
      <c r="Y527" s="172">
        <v>69657</v>
      </c>
    </row>
    <row r="528" spans="2:25" x14ac:dyDescent="0.2">
      <c r="D528" s="169" t="s">
        <v>469</v>
      </c>
      <c r="N528" s="172"/>
      <c r="Y528" s="173"/>
    </row>
    <row r="529" spans="1:25" x14ac:dyDescent="0.2">
      <c r="C529" s="169" t="s">
        <v>466</v>
      </c>
      <c r="D529" s="169" t="s">
        <v>470</v>
      </c>
      <c r="E529" s="171">
        <v>105</v>
      </c>
      <c r="F529" s="171" t="s">
        <v>471</v>
      </c>
      <c r="G529" s="172">
        <v>39687</v>
      </c>
      <c r="H529" s="172">
        <v>38687</v>
      </c>
      <c r="I529" s="172">
        <v>40487</v>
      </c>
      <c r="J529" s="173">
        <f t="shared" ref="J529" si="110">SUM(H529+1000)</f>
        <v>39687</v>
      </c>
      <c r="N529" s="172">
        <f>SUM(G529+2000)</f>
        <v>41687</v>
      </c>
      <c r="O529" s="220">
        <f>G529*104%</f>
        <v>41274.480000000003</v>
      </c>
      <c r="P529" s="172">
        <v>43274</v>
      </c>
      <c r="R529" s="173">
        <f t="shared" ref="R529" si="111">P529*103%</f>
        <v>44572.22</v>
      </c>
      <c r="Y529" s="172">
        <v>43274</v>
      </c>
    </row>
    <row r="530" spans="1:25" x14ac:dyDescent="0.2">
      <c r="C530" s="169" t="s">
        <v>466</v>
      </c>
      <c r="D530" s="169" t="s">
        <v>22</v>
      </c>
      <c r="F530" s="171" t="s">
        <v>1130</v>
      </c>
      <c r="J530" s="173"/>
      <c r="N530" s="172"/>
      <c r="O530" s="220"/>
      <c r="P530" s="172">
        <v>33280</v>
      </c>
      <c r="R530" s="261">
        <v>33280</v>
      </c>
      <c r="Y530" s="172">
        <v>33280</v>
      </c>
    </row>
    <row r="531" spans="1:25" x14ac:dyDescent="0.2">
      <c r="B531" s="226"/>
      <c r="C531" s="226"/>
      <c r="D531" s="226"/>
      <c r="E531" s="227"/>
      <c r="F531" s="227"/>
      <c r="N531" s="172"/>
      <c r="Y531" s="173"/>
    </row>
    <row r="532" spans="1:25" x14ac:dyDescent="0.2">
      <c r="D532" s="219" t="s">
        <v>73</v>
      </c>
      <c r="G532" s="229">
        <f>SUM(G527:G529)</f>
        <v>102766</v>
      </c>
      <c r="H532" s="229">
        <v>100766</v>
      </c>
      <c r="I532" s="229">
        <v>104366</v>
      </c>
      <c r="N532" s="229">
        <f>SUM(N527:N531)</f>
        <v>106766</v>
      </c>
      <c r="O532" s="230">
        <f>G532*102%</f>
        <v>104821.32</v>
      </c>
      <c r="P532" s="229">
        <f>SUM(P527:P531)</f>
        <v>146211</v>
      </c>
      <c r="Q532" s="174">
        <f>P532*102%</f>
        <v>149135.22</v>
      </c>
      <c r="R532" s="231">
        <f>SUM(R527:R530)</f>
        <v>149598.93</v>
      </c>
      <c r="S532" s="173">
        <f>SUM(P532-R532)</f>
        <v>-3387.929999999993</v>
      </c>
      <c r="Y532" s="229">
        <f>SUM(Y527:Y531)</f>
        <v>146211</v>
      </c>
    </row>
    <row r="533" spans="1:25" x14ac:dyDescent="0.2">
      <c r="D533" s="219"/>
      <c r="H533" s="229"/>
      <c r="I533" s="229"/>
      <c r="N533" s="172"/>
      <c r="O533" s="230">
        <f>SUM(O532-G532)</f>
        <v>2055.320000000007</v>
      </c>
      <c r="P533" s="229"/>
      <c r="Y533" s="229"/>
    </row>
    <row r="534" spans="1:25" x14ac:dyDescent="0.2">
      <c r="C534" s="219" t="s">
        <v>473</v>
      </c>
      <c r="D534" s="219"/>
      <c r="N534" s="172"/>
      <c r="Y534" s="173"/>
    </row>
    <row r="535" spans="1:25" x14ac:dyDescent="0.2">
      <c r="N535" s="172"/>
      <c r="Y535" s="173"/>
    </row>
    <row r="536" spans="1:25" x14ac:dyDescent="0.2">
      <c r="C536" s="169" t="s">
        <v>474</v>
      </c>
      <c r="D536" s="169" t="s">
        <v>475</v>
      </c>
      <c r="F536" s="171" t="s">
        <v>476</v>
      </c>
      <c r="G536" s="172">
        <v>78866</v>
      </c>
      <c r="H536" s="272">
        <v>77866</v>
      </c>
      <c r="I536" s="272">
        <v>1800</v>
      </c>
      <c r="J536" s="173">
        <f t="shared" ref="J536" si="112">SUM(H536+1000)</f>
        <v>78866</v>
      </c>
      <c r="N536" s="172">
        <f>SUM(G536+2000)</f>
        <v>80866</v>
      </c>
      <c r="O536" s="220">
        <f>G536*104%</f>
        <v>82020.639999999999</v>
      </c>
      <c r="P536" s="172">
        <v>85598</v>
      </c>
      <c r="R536" s="173">
        <f t="shared" ref="R536" si="113">P536*103%</f>
        <v>88165.94</v>
      </c>
      <c r="Y536" s="172">
        <v>85598</v>
      </c>
    </row>
    <row r="537" spans="1:25" x14ac:dyDescent="0.2">
      <c r="D537" s="169" t="s">
        <v>103</v>
      </c>
      <c r="N537" s="172"/>
      <c r="Y537" s="173"/>
    </row>
    <row r="538" spans="1:25" x14ac:dyDescent="0.2">
      <c r="D538" s="169" t="s">
        <v>469</v>
      </c>
      <c r="N538" s="172"/>
      <c r="Y538" s="173"/>
    </row>
    <row r="539" spans="1:25" x14ac:dyDescent="0.2">
      <c r="A539" s="221"/>
      <c r="B539" s="222"/>
      <c r="C539" s="169" t="s">
        <v>474</v>
      </c>
      <c r="D539" s="222" t="s">
        <v>15</v>
      </c>
      <c r="E539" s="223">
        <v>110</v>
      </c>
      <c r="F539" s="223" t="s">
        <v>477</v>
      </c>
      <c r="G539" s="172">
        <v>54412</v>
      </c>
      <c r="H539" s="224">
        <v>53412</v>
      </c>
      <c r="I539" s="224">
        <v>2054</v>
      </c>
      <c r="J539" s="173">
        <f t="shared" ref="J539:J548" si="114">SUM(H539+1000)</f>
        <v>54412</v>
      </c>
      <c r="K539" s="225" t="s">
        <v>478</v>
      </c>
      <c r="L539" s="221"/>
      <c r="M539" s="221"/>
      <c r="N539" s="172">
        <f t="shared" ref="N539:N548" si="115">SUM(G539+2000)</f>
        <v>56412</v>
      </c>
      <c r="O539" s="220">
        <f t="shared" ref="O539:O548" si="116">G539*104%</f>
        <v>56588.480000000003</v>
      </c>
      <c r="P539" s="172">
        <v>59676</v>
      </c>
      <c r="R539" s="173">
        <f t="shared" ref="R539:R548" si="117">P539*103%</f>
        <v>61466.28</v>
      </c>
      <c r="Y539" s="172">
        <v>59676</v>
      </c>
    </row>
    <row r="540" spans="1:25" x14ac:dyDescent="0.2">
      <c r="C540" s="169" t="s">
        <v>474</v>
      </c>
      <c r="D540" s="169" t="s">
        <v>39</v>
      </c>
      <c r="E540" s="171">
        <v>101</v>
      </c>
      <c r="F540" s="171" t="s">
        <v>490</v>
      </c>
      <c r="G540" s="172">
        <v>28009</v>
      </c>
      <c r="H540" s="172">
        <v>27009</v>
      </c>
      <c r="I540" s="172">
        <v>28809</v>
      </c>
      <c r="J540" s="173">
        <f t="shared" si="114"/>
        <v>28009</v>
      </c>
      <c r="N540" s="172">
        <f t="shared" si="115"/>
        <v>30009</v>
      </c>
      <c r="O540" s="220">
        <f t="shared" si="116"/>
        <v>29129.360000000001</v>
      </c>
      <c r="P540" s="172">
        <v>31689</v>
      </c>
      <c r="R540" s="173">
        <f t="shared" si="117"/>
        <v>32639.670000000002</v>
      </c>
      <c r="Y540" s="172">
        <v>31689</v>
      </c>
    </row>
    <row r="541" spans="1:25" x14ac:dyDescent="0.2">
      <c r="C541" s="169" t="s">
        <v>474</v>
      </c>
      <c r="D541" s="169" t="s">
        <v>292</v>
      </c>
      <c r="E541" s="171">
        <v>101</v>
      </c>
      <c r="F541" s="171" t="s">
        <v>484</v>
      </c>
      <c r="G541" s="172">
        <v>31911</v>
      </c>
      <c r="H541" s="172">
        <v>30911</v>
      </c>
      <c r="I541" s="172">
        <v>32711</v>
      </c>
      <c r="J541" s="173">
        <f t="shared" si="114"/>
        <v>31911</v>
      </c>
      <c r="N541" s="172">
        <f t="shared" si="115"/>
        <v>33911</v>
      </c>
      <c r="O541" s="220">
        <f t="shared" si="116"/>
        <v>33187.440000000002</v>
      </c>
      <c r="P541" s="172">
        <v>35825</v>
      </c>
      <c r="R541" s="173">
        <f t="shared" si="117"/>
        <v>36899.75</v>
      </c>
      <c r="Y541" s="172">
        <v>35825</v>
      </c>
    </row>
    <row r="542" spans="1:25" x14ac:dyDescent="0.2">
      <c r="C542" s="169" t="s">
        <v>474</v>
      </c>
      <c r="D542" s="169" t="s">
        <v>39</v>
      </c>
      <c r="E542" s="171">
        <v>101</v>
      </c>
      <c r="F542" s="171" t="s">
        <v>485</v>
      </c>
      <c r="G542" s="172">
        <v>33012</v>
      </c>
      <c r="H542" s="172">
        <v>32012</v>
      </c>
      <c r="I542" s="172">
        <v>1800</v>
      </c>
      <c r="J542" s="173">
        <f t="shared" si="114"/>
        <v>33012</v>
      </c>
      <c r="N542" s="172">
        <f t="shared" si="115"/>
        <v>35012</v>
      </c>
      <c r="O542" s="220">
        <f t="shared" si="116"/>
        <v>34332.480000000003</v>
      </c>
      <c r="P542" s="172">
        <v>36992</v>
      </c>
      <c r="R542" s="173">
        <f t="shared" si="117"/>
        <v>38101.760000000002</v>
      </c>
      <c r="Y542" s="172">
        <v>36992</v>
      </c>
    </row>
    <row r="543" spans="1:25" x14ac:dyDescent="0.2">
      <c r="A543" s="221"/>
      <c r="B543" s="222"/>
      <c r="C543" s="169" t="s">
        <v>474</v>
      </c>
      <c r="D543" s="169" t="s">
        <v>292</v>
      </c>
      <c r="E543" s="171" t="s">
        <v>165</v>
      </c>
      <c r="F543" s="171" t="s">
        <v>486</v>
      </c>
      <c r="G543" s="172">
        <v>31911</v>
      </c>
      <c r="H543" s="172">
        <v>30911</v>
      </c>
      <c r="I543" s="172">
        <v>32711</v>
      </c>
      <c r="J543" s="173">
        <f t="shared" si="114"/>
        <v>31911</v>
      </c>
      <c r="N543" s="172">
        <f t="shared" si="115"/>
        <v>33911</v>
      </c>
      <c r="O543" s="220">
        <f t="shared" si="116"/>
        <v>33187.440000000002</v>
      </c>
      <c r="P543" s="172">
        <v>35825</v>
      </c>
      <c r="R543" s="173">
        <f t="shared" si="117"/>
        <v>36899.75</v>
      </c>
      <c r="Y543" s="172">
        <v>35825</v>
      </c>
    </row>
    <row r="544" spans="1:25" x14ac:dyDescent="0.2">
      <c r="C544" s="169" t="s">
        <v>474</v>
      </c>
      <c r="D544" s="169" t="s">
        <v>292</v>
      </c>
      <c r="E544" s="171" t="s">
        <v>165</v>
      </c>
      <c r="F544" s="171" t="s">
        <v>491</v>
      </c>
      <c r="G544" s="172">
        <v>27516</v>
      </c>
      <c r="H544" s="172">
        <v>26516</v>
      </c>
      <c r="I544" s="172">
        <v>28316</v>
      </c>
      <c r="J544" s="173">
        <f t="shared" si="114"/>
        <v>27516</v>
      </c>
      <c r="N544" s="172">
        <f t="shared" si="115"/>
        <v>29516</v>
      </c>
      <c r="O544" s="220">
        <f t="shared" si="116"/>
        <v>28616.639999999999</v>
      </c>
      <c r="P544" s="172">
        <v>31167</v>
      </c>
      <c r="R544" s="173">
        <f t="shared" si="117"/>
        <v>32102.010000000002</v>
      </c>
      <c r="Y544" s="172">
        <v>31167</v>
      </c>
    </row>
    <row r="545" spans="1:25" x14ac:dyDescent="0.2">
      <c r="C545" s="169" t="s">
        <v>474</v>
      </c>
      <c r="D545" s="169" t="s">
        <v>292</v>
      </c>
      <c r="E545" s="171" t="s">
        <v>165</v>
      </c>
      <c r="F545" s="171" t="s">
        <v>492</v>
      </c>
      <c r="G545" s="172">
        <v>26835</v>
      </c>
      <c r="H545" s="172">
        <v>25835</v>
      </c>
      <c r="I545" s="172">
        <v>27635</v>
      </c>
      <c r="J545" s="173">
        <f t="shared" si="114"/>
        <v>26835</v>
      </c>
      <c r="N545" s="172">
        <f t="shared" si="115"/>
        <v>28835</v>
      </c>
      <c r="O545" s="220">
        <f t="shared" si="116"/>
        <v>27908.400000000001</v>
      </c>
      <c r="P545" s="172">
        <v>30445</v>
      </c>
      <c r="R545" s="173">
        <f t="shared" si="117"/>
        <v>31358.350000000002</v>
      </c>
      <c r="Y545" s="172">
        <v>30445</v>
      </c>
    </row>
    <row r="546" spans="1:25" x14ac:dyDescent="0.2">
      <c r="C546" s="169" t="s">
        <v>474</v>
      </c>
      <c r="D546" s="169" t="s">
        <v>292</v>
      </c>
      <c r="E546" s="171">
        <v>101</v>
      </c>
      <c r="F546" s="227" t="s">
        <v>493</v>
      </c>
      <c r="G546" s="172">
        <v>26835</v>
      </c>
      <c r="H546" s="172">
        <v>25835</v>
      </c>
      <c r="I546" s="172">
        <v>27635</v>
      </c>
      <c r="J546" s="173">
        <f t="shared" si="114"/>
        <v>26835</v>
      </c>
      <c r="N546" s="172">
        <f t="shared" si="115"/>
        <v>28835</v>
      </c>
      <c r="O546" s="220">
        <f t="shared" si="116"/>
        <v>27908.400000000001</v>
      </c>
      <c r="P546" s="172">
        <v>30445</v>
      </c>
      <c r="R546" s="173">
        <f t="shared" si="117"/>
        <v>31358.350000000002</v>
      </c>
      <c r="Y546" s="172">
        <v>30445</v>
      </c>
    </row>
    <row r="547" spans="1:25" x14ac:dyDescent="0.2">
      <c r="C547" s="169" t="s">
        <v>474</v>
      </c>
      <c r="D547" s="239" t="s">
        <v>39</v>
      </c>
      <c r="E547" s="257">
        <v>101</v>
      </c>
      <c r="F547" s="257" t="s">
        <v>504</v>
      </c>
      <c r="G547" s="172">
        <v>26835</v>
      </c>
      <c r="H547" s="172">
        <v>25835</v>
      </c>
      <c r="I547" s="172">
        <v>27635</v>
      </c>
      <c r="J547" s="173">
        <f t="shared" si="114"/>
        <v>26835</v>
      </c>
      <c r="N547" s="172">
        <f t="shared" si="115"/>
        <v>28835</v>
      </c>
      <c r="O547" s="220">
        <f t="shared" si="116"/>
        <v>27908.400000000001</v>
      </c>
      <c r="P547" s="172">
        <v>30445</v>
      </c>
      <c r="R547" s="173">
        <f t="shared" si="117"/>
        <v>31358.350000000002</v>
      </c>
      <c r="Y547" s="172">
        <v>30445</v>
      </c>
    </row>
    <row r="548" spans="1:25" x14ac:dyDescent="0.2">
      <c r="C548" s="169" t="s">
        <v>474</v>
      </c>
      <c r="D548" s="169" t="s">
        <v>39</v>
      </c>
      <c r="E548" s="171">
        <v>101</v>
      </c>
      <c r="F548" s="171" t="s">
        <v>496</v>
      </c>
      <c r="G548" s="172">
        <v>34087</v>
      </c>
      <c r="H548" s="172">
        <v>33087</v>
      </c>
      <c r="I548" s="172">
        <v>34887</v>
      </c>
      <c r="J548" s="173">
        <f t="shared" si="114"/>
        <v>34087</v>
      </c>
      <c r="N548" s="172">
        <f t="shared" si="115"/>
        <v>36087</v>
      </c>
      <c r="O548" s="220">
        <f t="shared" si="116"/>
        <v>35450.480000000003</v>
      </c>
      <c r="P548" s="172">
        <v>38132</v>
      </c>
      <c r="R548" s="173">
        <f t="shared" si="117"/>
        <v>39275.96</v>
      </c>
      <c r="Y548" s="172">
        <v>38132</v>
      </c>
    </row>
    <row r="549" spans="1:25" x14ac:dyDescent="0.2">
      <c r="D549" s="169" t="s">
        <v>497</v>
      </c>
      <c r="N549" s="172"/>
      <c r="Y549" s="173"/>
    </row>
    <row r="550" spans="1:25" x14ac:dyDescent="0.2">
      <c r="C550" s="169" t="s">
        <v>474</v>
      </c>
      <c r="D550" s="169" t="s">
        <v>292</v>
      </c>
      <c r="E550" s="171">
        <v>101</v>
      </c>
      <c r="F550" s="171" t="s">
        <v>488</v>
      </c>
      <c r="G550" s="172">
        <v>22167</v>
      </c>
      <c r="J550" s="173"/>
      <c r="N550" s="172">
        <f t="shared" ref="N550:N564" si="118">SUM(G550+2000)</f>
        <v>24167</v>
      </c>
      <c r="O550" s="220">
        <f t="shared" ref="O550:O564" si="119">G550*104%</f>
        <v>23053.68</v>
      </c>
      <c r="P550" s="172">
        <v>25497</v>
      </c>
      <c r="R550" s="173">
        <f t="shared" ref="R550" si="120">P550*103%</f>
        <v>26261.91</v>
      </c>
      <c r="Y550" s="172">
        <v>25497</v>
      </c>
    </row>
    <row r="551" spans="1:25" x14ac:dyDescent="0.2">
      <c r="D551" s="169" t="s">
        <v>1107</v>
      </c>
      <c r="J551" s="173"/>
      <c r="N551" s="172"/>
      <c r="O551" s="220"/>
      <c r="P551" s="172"/>
      <c r="Y551" s="172"/>
    </row>
    <row r="552" spans="1:25" x14ac:dyDescent="0.2">
      <c r="C552" s="169" t="s">
        <v>474</v>
      </c>
      <c r="D552" s="169" t="s">
        <v>28</v>
      </c>
      <c r="E552" s="171" t="s">
        <v>43</v>
      </c>
      <c r="F552" s="171" t="s">
        <v>495</v>
      </c>
      <c r="G552" s="172">
        <v>34087</v>
      </c>
      <c r="H552" s="172">
        <v>33087</v>
      </c>
      <c r="I552" s="172">
        <v>34887</v>
      </c>
      <c r="J552" s="173">
        <f t="shared" ref="J552:J564" si="121">SUM(H552+1000)</f>
        <v>34087</v>
      </c>
      <c r="N552" s="172">
        <f t="shared" si="118"/>
        <v>36087</v>
      </c>
      <c r="O552" s="220">
        <f t="shared" si="119"/>
        <v>35450.480000000003</v>
      </c>
      <c r="P552" s="172">
        <v>38132</v>
      </c>
      <c r="R552" s="173">
        <f t="shared" ref="R552:R564" si="122">P552*103%</f>
        <v>39275.96</v>
      </c>
      <c r="Y552" s="172">
        <v>38132</v>
      </c>
    </row>
    <row r="553" spans="1:25" x14ac:dyDescent="0.2">
      <c r="C553" s="169" t="s">
        <v>474</v>
      </c>
      <c r="D553" s="222" t="s">
        <v>19</v>
      </c>
      <c r="E553" s="223">
        <v>102</v>
      </c>
      <c r="F553" s="223" t="s">
        <v>483</v>
      </c>
      <c r="G553" s="172">
        <v>33012</v>
      </c>
      <c r="H553" s="224">
        <v>32012</v>
      </c>
      <c r="I553" s="224">
        <v>1800</v>
      </c>
      <c r="J553" s="173">
        <f t="shared" si="121"/>
        <v>33012</v>
      </c>
      <c r="K553" s="225"/>
      <c r="L553" s="221"/>
      <c r="M553" s="221"/>
      <c r="N553" s="172">
        <f t="shared" si="118"/>
        <v>35012</v>
      </c>
      <c r="O553" s="220">
        <f t="shared" si="119"/>
        <v>34332.480000000003</v>
      </c>
      <c r="P553" s="172">
        <v>36992</v>
      </c>
      <c r="R553" s="173">
        <f t="shared" si="122"/>
        <v>38101.760000000002</v>
      </c>
      <c r="Y553" s="172">
        <v>36992</v>
      </c>
    </row>
    <row r="554" spans="1:25" x14ac:dyDescent="0.2">
      <c r="C554" s="169" t="s">
        <v>474</v>
      </c>
      <c r="D554" s="169" t="s">
        <v>19</v>
      </c>
      <c r="E554" s="171">
        <v>102</v>
      </c>
      <c r="F554" s="171" t="s">
        <v>489</v>
      </c>
      <c r="G554" s="172">
        <v>28873</v>
      </c>
      <c r="H554" s="172">
        <v>27873</v>
      </c>
      <c r="I554" s="172">
        <v>29673</v>
      </c>
      <c r="J554" s="173">
        <f t="shared" si="121"/>
        <v>28873</v>
      </c>
      <c r="N554" s="172">
        <f t="shared" si="118"/>
        <v>30873</v>
      </c>
      <c r="O554" s="220">
        <f t="shared" si="119"/>
        <v>30027.920000000002</v>
      </c>
      <c r="P554" s="172">
        <v>32605</v>
      </c>
      <c r="R554" s="173">
        <f t="shared" si="122"/>
        <v>33583.15</v>
      </c>
      <c r="Y554" s="172">
        <v>32605</v>
      </c>
    </row>
    <row r="555" spans="1:25" x14ac:dyDescent="0.2">
      <c r="C555" s="169" t="s">
        <v>474</v>
      </c>
      <c r="D555" s="169" t="s">
        <v>45</v>
      </c>
      <c r="E555" s="171">
        <v>103</v>
      </c>
      <c r="F555" s="171" t="s">
        <v>498</v>
      </c>
      <c r="G555" s="172">
        <v>36650</v>
      </c>
      <c r="H555" s="172">
        <v>35650</v>
      </c>
      <c r="I555" s="172">
        <v>37450</v>
      </c>
      <c r="J555" s="173">
        <f t="shared" si="121"/>
        <v>36650</v>
      </c>
      <c r="N555" s="172">
        <f t="shared" si="118"/>
        <v>38650</v>
      </c>
      <c r="O555" s="220">
        <f t="shared" si="119"/>
        <v>38116</v>
      </c>
      <c r="P555" s="172">
        <v>40849</v>
      </c>
      <c r="R555" s="173">
        <f t="shared" si="122"/>
        <v>42074.47</v>
      </c>
      <c r="Y555" s="172">
        <v>40849</v>
      </c>
    </row>
    <row r="556" spans="1:25" x14ac:dyDescent="0.2">
      <c r="C556" s="169" t="s">
        <v>474</v>
      </c>
      <c r="D556" s="169" t="s">
        <v>45</v>
      </c>
      <c r="E556" s="171" t="s">
        <v>51</v>
      </c>
      <c r="F556" s="171" t="s">
        <v>494</v>
      </c>
      <c r="G556" s="172">
        <v>35254</v>
      </c>
      <c r="H556" s="172">
        <v>34254</v>
      </c>
      <c r="I556" s="172">
        <v>36054</v>
      </c>
      <c r="J556" s="173">
        <f t="shared" si="121"/>
        <v>35254</v>
      </c>
      <c r="N556" s="172">
        <f t="shared" si="118"/>
        <v>37254</v>
      </c>
      <c r="O556" s="220">
        <f t="shared" si="119"/>
        <v>36664.160000000003</v>
      </c>
      <c r="P556" s="172">
        <v>39369</v>
      </c>
      <c r="R556" s="173">
        <f t="shared" si="122"/>
        <v>40550.07</v>
      </c>
      <c r="Y556" s="172">
        <v>39369</v>
      </c>
    </row>
    <row r="557" spans="1:25" x14ac:dyDescent="0.2">
      <c r="C557" s="169" t="s">
        <v>474</v>
      </c>
      <c r="D557" s="222" t="s">
        <v>45</v>
      </c>
      <c r="E557" s="223" t="s">
        <v>51</v>
      </c>
      <c r="F557" s="223" t="s">
        <v>502</v>
      </c>
      <c r="G557" s="172">
        <v>42848</v>
      </c>
      <c r="H557" s="224">
        <v>41848</v>
      </c>
      <c r="I557" s="224">
        <v>2782</v>
      </c>
      <c r="J557" s="173">
        <f t="shared" si="121"/>
        <v>42848</v>
      </c>
      <c r="K557" s="225"/>
      <c r="L557" s="221"/>
      <c r="M557" s="221"/>
      <c r="N557" s="172">
        <f t="shared" si="118"/>
        <v>44848</v>
      </c>
      <c r="O557" s="220">
        <f t="shared" si="119"/>
        <v>44561.919999999998</v>
      </c>
      <c r="P557" s="172">
        <v>47419</v>
      </c>
      <c r="R557" s="173">
        <f t="shared" si="122"/>
        <v>48841.57</v>
      </c>
      <c r="Y557" s="172">
        <v>47419</v>
      </c>
    </row>
    <row r="558" spans="1:25" x14ac:dyDescent="0.2">
      <c r="C558" s="169" t="s">
        <v>474</v>
      </c>
      <c r="D558" s="169" t="s">
        <v>45</v>
      </c>
      <c r="E558" s="171">
        <v>103</v>
      </c>
      <c r="F558" s="171" t="s">
        <v>501</v>
      </c>
      <c r="G558" s="172">
        <v>38349</v>
      </c>
      <c r="H558" s="172">
        <v>37349</v>
      </c>
      <c r="I558" s="172">
        <v>39149</v>
      </c>
      <c r="J558" s="173">
        <f t="shared" si="121"/>
        <v>38349</v>
      </c>
      <c r="N558" s="172">
        <f t="shared" si="118"/>
        <v>40349</v>
      </c>
      <c r="O558" s="220">
        <f t="shared" si="119"/>
        <v>39882.959999999999</v>
      </c>
      <c r="P558" s="172">
        <v>42650</v>
      </c>
      <c r="R558" s="173">
        <f t="shared" si="122"/>
        <v>43929.5</v>
      </c>
      <c r="Y558" s="172">
        <v>42650</v>
      </c>
    </row>
    <row r="559" spans="1:25" x14ac:dyDescent="0.2">
      <c r="A559" s="221"/>
      <c r="B559" s="222"/>
      <c r="C559" s="169" t="s">
        <v>474</v>
      </c>
      <c r="D559" s="169" t="s">
        <v>45</v>
      </c>
      <c r="E559" s="171">
        <v>103</v>
      </c>
      <c r="F559" s="171" t="s">
        <v>503</v>
      </c>
      <c r="G559" s="172">
        <v>39983</v>
      </c>
      <c r="H559" s="172">
        <v>38983</v>
      </c>
      <c r="I559" s="172">
        <v>40783</v>
      </c>
      <c r="J559" s="173">
        <f t="shared" si="121"/>
        <v>39983</v>
      </c>
      <c r="N559" s="172">
        <f t="shared" si="118"/>
        <v>41983</v>
      </c>
      <c r="O559" s="220">
        <f t="shared" si="119"/>
        <v>41582.32</v>
      </c>
      <c r="P559" s="172">
        <v>44382</v>
      </c>
      <c r="R559" s="173">
        <f t="shared" si="122"/>
        <v>45713.46</v>
      </c>
      <c r="Y559" s="172">
        <v>44382</v>
      </c>
    </row>
    <row r="560" spans="1:25" x14ac:dyDescent="0.2">
      <c r="C560" s="169" t="s">
        <v>474</v>
      </c>
      <c r="D560" s="169" t="s">
        <v>45</v>
      </c>
      <c r="E560" s="171">
        <v>103</v>
      </c>
      <c r="F560" s="171" t="s">
        <v>500</v>
      </c>
      <c r="G560" s="172">
        <v>39517</v>
      </c>
      <c r="H560" s="172">
        <v>38517</v>
      </c>
      <c r="I560" s="172">
        <v>40317</v>
      </c>
      <c r="J560" s="173">
        <f t="shared" si="121"/>
        <v>39517</v>
      </c>
      <c r="N560" s="172">
        <f t="shared" si="118"/>
        <v>41517</v>
      </c>
      <c r="O560" s="220">
        <f t="shared" si="119"/>
        <v>41097.68</v>
      </c>
      <c r="P560" s="172">
        <v>43888</v>
      </c>
      <c r="R560" s="173">
        <f t="shared" si="122"/>
        <v>45204.639999999999</v>
      </c>
      <c r="Y560" s="172">
        <v>43888</v>
      </c>
    </row>
    <row r="561" spans="1:25" x14ac:dyDescent="0.2">
      <c r="C561" s="169" t="s">
        <v>474</v>
      </c>
      <c r="D561" s="169" t="s">
        <v>294</v>
      </c>
      <c r="E561" s="171" t="s">
        <v>59</v>
      </c>
      <c r="F561" s="171" t="s">
        <v>482</v>
      </c>
      <c r="G561" s="172">
        <v>46396</v>
      </c>
      <c r="H561" s="172">
        <v>45396</v>
      </c>
      <c r="I561" s="172">
        <v>47196</v>
      </c>
      <c r="J561" s="173">
        <f t="shared" si="121"/>
        <v>46396</v>
      </c>
      <c r="N561" s="172">
        <f t="shared" si="118"/>
        <v>48396</v>
      </c>
      <c r="O561" s="220">
        <f t="shared" si="119"/>
        <v>48251.840000000004</v>
      </c>
      <c r="P561" s="172">
        <v>51180</v>
      </c>
      <c r="R561" s="173">
        <f t="shared" si="122"/>
        <v>52715.4</v>
      </c>
      <c r="Y561" s="172">
        <v>51180</v>
      </c>
    </row>
    <row r="562" spans="1:25" x14ac:dyDescent="0.2">
      <c r="A562" s="221"/>
      <c r="B562" s="222"/>
      <c r="C562" s="169" t="s">
        <v>474</v>
      </c>
      <c r="D562" s="222" t="s">
        <v>294</v>
      </c>
      <c r="E562" s="223" t="s">
        <v>59</v>
      </c>
      <c r="F562" s="223" t="s">
        <v>499</v>
      </c>
      <c r="G562" s="172">
        <v>41724</v>
      </c>
      <c r="H562" s="224">
        <v>40724</v>
      </c>
      <c r="I562" s="224">
        <v>1800</v>
      </c>
      <c r="J562" s="173">
        <f t="shared" si="121"/>
        <v>41724</v>
      </c>
      <c r="K562" s="225"/>
      <c r="L562" s="221"/>
      <c r="M562" s="221"/>
      <c r="N562" s="172">
        <f t="shared" si="118"/>
        <v>43724</v>
      </c>
      <c r="O562" s="220">
        <f t="shared" si="119"/>
        <v>43392.959999999999</v>
      </c>
      <c r="P562" s="172">
        <v>46227</v>
      </c>
      <c r="R562" s="173">
        <f t="shared" si="122"/>
        <v>47613.81</v>
      </c>
      <c r="Y562" s="172">
        <v>46227</v>
      </c>
    </row>
    <row r="563" spans="1:25" x14ac:dyDescent="0.2">
      <c r="C563" s="169" t="s">
        <v>474</v>
      </c>
      <c r="D563" s="169" t="s">
        <v>479</v>
      </c>
      <c r="E563" s="171">
        <v>108</v>
      </c>
      <c r="F563" s="171" t="s">
        <v>480</v>
      </c>
      <c r="G563" s="172">
        <v>45424</v>
      </c>
      <c r="H563" s="172">
        <v>44424</v>
      </c>
      <c r="I563" s="172">
        <v>48108</v>
      </c>
      <c r="J563" s="173">
        <f t="shared" si="121"/>
        <v>45424</v>
      </c>
      <c r="N563" s="172">
        <f t="shared" si="118"/>
        <v>47424</v>
      </c>
      <c r="O563" s="220">
        <f t="shared" si="119"/>
        <v>47240.959999999999</v>
      </c>
      <c r="P563" s="172">
        <v>50149</v>
      </c>
      <c r="R563" s="173">
        <f t="shared" si="122"/>
        <v>51653.47</v>
      </c>
      <c r="Y563" s="172">
        <v>50149</v>
      </c>
    </row>
    <row r="564" spans="1:25" x14ac:dyDescent="0.2">
      <c r="B564" s="239"/>
      <c r="C564" s="169" t="s">
        <v>474</v>
      </c>
      <c r="D564" s="169" t="s">
        <v>479</v>
      </c>
      <c r="E564" s="171">
        <v>108</v>
      </c>
      <c r="F564" s="171" t="s">
        <v>481</v>
      </c>
      <c r="G564" s="172">
        <v>45424</v>
      </c>
      <c r="H564" s="172">
        <v>44424</v>
      </c>
      <c r="I564" s="172">
        <v>48108</v>
      </c>
      <c r="J564" s="173">
        <f t="shared" si="121"/>
        <v>45424</v>
      </c>
      <c r="N564" s="172">
        <f t="shared" si="118"/>
        <v>47424</v>
      </c>
      <c r="O564" s="220">
        <f t="shared" si="119"/>
        <v>47240.959999999999</v>
      </c>
      <c r="P564" s="172">
        <v>50149</v>
      </c>
      <c r="R564" s="173">
        <f t="shared" si="122"/>
        <v>51653.47</v>
      </c>
      <c r="Y564" s="172">
        <v>50149</v>
      </c>
    </row>
    <row r="565" spans="1:25" x14ac:dyDescent="0.2">
      <c r="N565" s="172"/>
      <c r="Y565" s="173"/>
    </row>
    <row r="566" spans="1:25" x14ac:dyDescent="0.2">
      <c r="D566" s="226" t="s">
        <v>505</v>
      </c>
      <c r="N566" s="172"/>
      <c r="Y566" s="173"/>
    </row>
    <row r="567" spans="1:25" x14ac:dyDescent="0.2">
      <c r="N567" s="172"/>
      <c r="Y567" s="173"/>
    </row>
    <row r="568" spans="1:25" x14ac:dyDescent="0.2">
      <c r="B568" s="226"/>
      <c r="C568" s="226"/>
      <c r="D568" s="233" t="s">
        <v>1163</v>
      </c>
      <c r="E568" s="227"/>
      <c r="F568" s="227"/>
      <c r="N568" s="172"/>
      <c r="Y568" s="173"/>
    </row>
    <row r="569" spans="1:25" x14ac:dyDescent="0.2">
      <c r="B569" s="226"/>
      <c r="C569" s="169" t="s">
        <v>474</v>
      </c>
      <c r="D569" s="226" t="s">
        <v>1164</v>
      </c>
      <c r="E569" s="227"/>
      <c r="F569" s="227" t="s">
        <v>506</v>
      </c>
      <c r="N569" s="172"/>
      <c r="Y569" s="173"/>
    </row>
    <row r="570" spans="1:25" x14ac:dyDescent="0.2">
      <c r="B570" s="226"/>
      <c r="C570" s="169" t="s">
        <v>474</v>
      </c>
      <c r="D570" s="226" t="s">
        <v>1165</v>
      </c>
      <c r="E570" s="227"/>
      <c r="F570" s="227" t="s">
        <v>507</v>
      </c>
      <c r="N570" s="172"/>
      <c r="Y570" s="173"/>
    </row>
    <row r="571" spans="1:25" x14ac:dyDescent="0.2">
      <c r="B571" s="226"/>
      <c r="C571" s="169" t="s">
        <v>474</v>
      </c>
      <c r="D571" s="226" t="s">
        <v>1166</v>
      </c>
      <c r="E571" s="227"/>
      <c r="F571" s="227" t="s">
        <v>508</v>
      </c>
      <c r="N571" s="172"/>
      <c r="Y571" s="173"/>
    </row>
    <row r="572" spans="1:25" x14ac:dyDescent="0.2">
      <c r="B572" s="226"/>
      <c r="C572" s="169" t="s">
        <v>474</v>
      </c>
      <c r="D572" s="226" t="s">
        <v>1167</v>
      </c>
      <c r="E572" s="227"/>
      <c r="F572" s="227" t="s">
        <v>509</v>
      </c>
      <c r="N572" s="172"/>
      <c r="Y572" s="173"/>
    </row>
    <row r="573" spans="1:25" x14ac:dyDescent="0.2">
      <c r="B573" s="226"/>
      <c r="C573" s="169" t="s">
        <v>474</v>
      </c>
      <c r="D573" s="226" t="s">
        <v>1168</v>
      </c>
      <c r="E573" s="227"/>
      <c r="F573" s="227" t="s">
        <v>510</v>
      </c>
      <c r="N573" s="172"/>
      <c r="Y573" s="173"/>
    </row>
    <row r="574" spans="1:25" x14ac:dyDescent="0.2">
      <c r="N574" s="172"/>
      <c r="Y574" s="173"/>
    </row>
    <row r="575" spans="1:25" x14ac:dyDescent="0.2">
      <c r="D575" s="219" t="s">
        <v>73</v>
      </c>
      <c r="G575" s="229">
        <f>SUM(G536:G564)</f>
        <v>929937</v>
      </c>
      <c r="H575" s="229">
        <v>883770</v>
      </c>
      <c r="I575" s="229">
        <v>654100</v>
      </c>
      <c r="N575" s="229">
        <f>SUM(N536:N574)</f>
        <v>979937</v>
      </c>
      <c r="O575" s="230">
        <f>G575*102%</f>
        <v>948535.74</v>
      </c>
      <c r="P575" s="229">
        <f>SUM(P536:P564)</f>
        <v>1035727</v>
      </c>
      <c r="Q575" s="174">
        <f>P575*102%</f>
        <v>1056441.54</v>
      </c>
      <c r="R575" s="231">
        <f>SUM(R536:R564)</f>
        <v>1066798.8099999998</v>
      </c>
      <c r="S575" s="173">
        <f>SUM(P575-R575)</f>
        <v>-31071.809999999823</v>
      </c>
      <c r="Y575" s="229">
        <f>SUM(Y536:Y564)</f>
        <v>1035727</v>
      </c>
    </row>
    <row r="576" spans="1:25" x14ac:dyDescent="0.2">
      <c r="D576" s="219"/>
      <c r="G576" s="229"/>
      <c r="H576" s="229"/>
      <c r="I576" s="229"/>
      <c r="N576" s="229"/>
      <c r="O576" s="230"/>
      <c r="P576" s="229"/>
      <c r="R576" s="231"/>
      <c r="Y576" s="229"/>
    </row>
    <row r="577" spans="2:25" x14ac:dyDescent="0.2">
      <c r="D577" s="219"/>
      <c r="H577" s="229"/>
      <c r="I577" s="229"/>
      <c r="N577" s="172"/>
      <c r="O577" s="230">
        <f>SUM(O575-G575)</f>
        <v>18598.739999999991</v>
      </c>
      <c r="P577" s="229"/>
      <c r="Y577" s="229"/>
    </row>
    <row r="578" spans="2:25" x14ac:dyDescent="0.2">
      <c r="C578" s="219" t="s">
        <v>511</v>
      </c>
      <c r="N578" s="172"/>
      <c r="Y578" s="173"/>
    </row>
    <row r="579" spans="2:25" x14ac:dyDescent="0.2">
      <c r="N579" s="172"/>
      <c r="Y579" s="173"/>
    </row>
    <row r="580" spans="2:25" x14ac:dyDescent="0.2">
      <c r="C580" s="169" t="s">
        <v>512</v>
      </c>
      <c r="D580" s="169" t="s">
        <v>513</v>
      </c>
      <c r="E580" s="171" t="s">
        <v>233</v>
      </c>
      <c r="F580" s="171" t="s">
        <v>514</v>
      </c>
      <c r="G580" s="172">
        <v>66250</v>
      </c>
      <c r="H580" s="172">
        <v>65250</v>
      </c>
      <c r="I580" s="172">
        <v>75154</v>
      </c>
      <c r="J580" s="173">
        <f t="shared" ref="J580" si="123">SUM(H580+1000)</f>
        <v>66250</v>
      </c>
      <c r="N580" s="172">
        <f t="shared" ref="N580" si="124">SUM(G580+2000)</f>
        <v>68250</v>
      </c>
      <c r="O580" s="220">
        <f t="shared" ref="O580" si="125">G580*104%</f>
        <v>68900</v>
      </c>
      <c r="P580" s="172">
        <v>72225</v>
      </c>
      <c r="R580" s="173">
        <f t="shared" ref="R580:R585" si="126">P580*103%</f>
        <v>74391.75</v>
      </c>
      <c r="Y580" s="172">
        <v>72225</v>
      </c>
    </row>
    <row r="581" spans="2:25" x14ac:dyDescent="0.2">
      <c r="C581" s="169" t="s">
        <v>512</v>
      </c>
      <c r="D581" s="169" t="s">
        <v>297</v>
      </c>
      <c r="E581" s="171" t="s">
        <v>43</v>
      </c>
      <c r="F581" s="171" t="s">
        <v>519</v>
      </c>
      <c r="G581" s="172">
        <v>28638</v>
      </c>
      <c r="H581" s="172">
        <v>27638</v>
      </c>
      <c r="I581" s="172">
        <v>29438</v>
      </c>
      <c r="J581" s="173">
        <f>SUM(H581+1000)</f>
        <v>28638</v>
      </c>
      <c r="N581" s="172">
        <f>SUM(G581+2000)</f>
        <v>30638</v>
      </c>
      <c r="O581" s="220">
        <f>G581*104%</f>
        <v>29783.52</v>
      </c>
      <c r="P581" s="172">
        <v>32357</v>
      </c>
      <c r="R581" s="173">
        <f t="shared" si="126"/>
        <v>33327.71</v>
      </c>
      <c r="Y581" s="172">
        <v>32357</v>
      </c>
    </row>
    <row r="582" spans="2:25" x14ac:dyDescent="0.2">
      <c r="C582" s="169" t="s">
        <v>512</v>
      </c>
      <c r="D582" s="226" t="s">
        <v>520</v>
      </c>
      <c r="E582" s="227" t="s">
        <v>43</v>
      </c>
      <c r="F582" s="227" t="s">
        <v>521</v>
      </c>
      <c r="G582" s="172">
        <v>27718</v>
      </c>
      <c r="H582" s="172">
        <v>26718</v>
      </c>
      <c r="I582" s="172">
        <v>26719</v>
      </c>
      <c r="J582" s="173">
        <f>SUM(H582+1000)</f>
        <v>27718</v>
      </c>
      <c r="K582" s="170" t="s">
        <v>522</v>
      </c>
      <c r="N582" s="172">
        <f>SUM(G582+2000)</f>
        <v>29718</v>
      </c>
      <c r="O582" s="220">
        <f>G582*104%</f>
        <v>28826.720000000001</v>
      </c>
      <c r="P582" s="172">
        <v>31381</v>
      </c>
      <c r="R582" s="173">
        <f t="shared" si="126"/>
        <v>32322.43</v>
      </c>
      <c r="Y582" s="172">
        <v>31381</v>
      </c>
    </row>
    <row r="583" spans="2:25" x14ac:dyDescent="0.2">
      <c r="C583" s="169" t="s">
        <v>512</v>
      </c>
      <c r="D583" s="226" t="s">
        <v>297</v>
      </c>
      <c r="E583" s="227">
        <v>102</v>
      </c>
      <c r="F583" s="227" t="s">
        <v>523</v>
      </c>
      <c r="G583" s="172">
        <v>23638</v>
      </c>
      <c r="J583" s="173"/>
      <c r="N583" s="172">
        <f>SUM(G583+2000)</f>
        <v>25638</v>
      </c>
      <c r="O583" s="220">
        <f>G583*104%</f>
        <v>24583.52</v>
      </c>
      <c r="P583" s="172">
        <v>27057</v>
      </c>
      <c r="R583" s="173">
        <f t="shared" si="126"/>
        <v>27868.71</v>
      </c>
      <c r="Y583" s="172">
        <v>27057</v>
      </c>
    </row>
    <row r="584" spans="2:25" x14ac:dyDescent="0.2">
      <c r="B584" s="226"/>
      <c r="C584" s="169" t="s">
        <v>512</v>
      </c>
      <c r="D584" s="169" t="s">
        <v>517</v>
      </c>
      <c r="E584" s="171" t="s">
        <v>454</v>
      </c>
      <c r="F584" s="171" t="s">
        <v>518</v>
      </c>
      <c r="G584" s="172">
        <v>37667</v>
      </c>
      <c r="H584" s="172">
        <v>36667</v>
      </c>
      <c r="I584" s="172">
        <v>43671</v>
      </c>
      <c r="J584" s="173">
        <f>SUM(H584+1000)</f>
        <v>37667</v>
      </c>
      <c r="N584" s="172">
        <f>SUM(G584+2000)</f>
        <v>39667</v>
      </c>
      <c r="O584" s="220">
        <f>G584*104%</f>
        <v>39173.68</v>
      </c>
      <c r="P584" s="172">
        <v>41927</v>
      </c>
      <c r="R584" s="173">
        <f t="shared" si="126"/>
        <v>43184.81</v>
      </c>
      <c r="Y584" s="172">
        <v>41927</v>
      </c>
    </row>
    <row r="585" spans="2:25" x14ac:dyDescent="0.2">
      <c r="B585" s="226"/>
      <c r="C585" s="169" t="s">
        <v>512</v>
      </c>
      <c r="D585" s="169" t="s">
        <v>515</v>
      </c>
      <c r="E585" s="171" t="s">
        <v>228</v>
      </c>
      <c r="F585" s="171" t="s">
        <v>516</v>
      </c>
      <c r="G585" s="172">
        <v>45424</v>
      </c>
      <c r="H585" s="172">
        <v>44424</v>
      </c>
      <c r="I585" s="172">
        <v>51919</v>
      </c>
      <c r="J585" s="173">
        <f>SUM(H585+1000)</f>
        <v>45424</v>
      </c>
      <c r="N585" s="172">
        <f>SUM(G585+2000)</f>
        <v>47424</v>
      </c>
      <c r="O585" s="220">
        <f>G585*104%</f>
        <v>47240.959999999999</v>
      </c>
      <c r="P585" s="172">
        <v>50149</v>
      </c>
      <c r="R585" s="173">
        <f t="shared" si="126"/>
        <v>51653.47</v>
      </c>
      <c r="Y585" s="172">
        <v>50149</v>
      </c>
    </row>
    <row r="586" spans="2:25" x14ac:dyDescent="0.2">
      <c r="B586" s="269"/>
      <c r="J586" s="173"/>
      <c r="N586" s="172"/>
      <c r="O586" s="273"/>
      <c r="Y586" s="173"/>
    </row>
    <row r="587" spans="2:25" x14ac:dyDescent="0.2">
      <c r="D587" s="169" t="s">
        <v>524</v>
      </c>
      <c r="N587" s="172"/>
      <c r="Y587" s="173"/>
    </row>
    <row r="588" spans="2:25" x14ac:dyDescent="0.2">
      <c r="N588" s="172"/>
      <c r="Y588" s="173"/>
    </row>
    <row r="589" spans="2:25" x14ac:dyDescent="0.2">
      <c r="D589" s="219" t="s">
        <v>73</v>
      </c>
      <c r="G589" s="229">
        <f>SUM(G580:G585)</f>
        <v>229335</v>
      </c>
      <c r="H589" s="229">
        <v>200697</v>
      </c>
      <c r="I589" s="229">
        <v>226901</v>
      </c>
      <c r="N589" s="229">
        <f>SUM(N580:N588)</f>
        <v>241335</v>
      </c>
      <c r="O589" s="230">
        <f>G589*102%</f>
        <v>233921.7</v>
      </c>
      <c r="P589" s="229">
        <f>SUM(P580:P586)</f>
        <v>255096</v>
      </c>
      <c r="Q589" s="174">
        <f>P589*102%</f>
        <v>260197.92</v>
      </c>
      <c r="R589" s="231">
        <f>SUM(R580:R586)</f>
        <v>262748.88</v>
      </c>
      <c r="S589" s="173">
        <f>SUM(P589-R589)</f>
        <v>-7652.8800000000047</v>
      </c>
      <c r="Y589" s="229">
        <f>SUM(Y580:Y586)</f>
        <v>255096</v>
      </c>
    </row>
    <row r="590" spans="2:25" x14ac:dyDescent="0.2">
      <c r="D590" s="219"/>
      <c r="H590" s="229"/>
      <c r="I590" s="229"/>
      <c r="N590" s="172"/>
      <c r="O590" s="230">
        <f>SUM(O589-G589)</f>
        <v>4586.7000000000116</v>
      </c>
      <c r="P590" s="229"/>
      <c r="Y590" s="229"/>
    </row>
    <row r="591" spans="2:25" x14ac:dyDescent="0.2">
      <c r="C591" s="219" t="s">
        <v>525</v>
      </c>
      <c r="D591" s="219"/>
      <c r="N591" s="172"/>
      <c r="Y591" s="173"/>
    </row>
    <row r="592" spans="2:25" x14ac:dyDescent="0.2">
      <c r="N592" s="172"/>
      <c r="Y592" s="173"/>
    </row>
    <row r="593" spans="3:25" x14ac:dyDescent="0.2">
      <c r="C593" s="169" t="s">
        <v>526</v>
      </c>
      <c r="D593" s="169" t="s">
        <v>527</v>
      </c>
      <c r="F593" s="171" t="s">
        <v>528</v>
      </c>
      <c r="G593" s="172">
        <v>53197</v>
      </c>
      <c r="H593" s="172">
        <v>52197</v>
      </c>
      <c r="I593" s="172">
        <v>54297</v>
      </c>
      <c r="J593" s="173">
        <f t="shared" ref="J593" si="127">SUM(H593+1000)</f>
        <v>53197</v>
      </c>
      <c r="K593" s="274" t="s">
        <v>529</v>
      </c>
      <c r="N593" s="172">
        <f>SUM(G593+2000)</f>
        <v>55197</v>
      </c>
      <c r="O593" s="220">
        <f>G593*104%</f>
        <v>55324.880000000005</v>
      </c>
      <c r="P593" s="172">
        <v>65006</v>
      </c>
      <c r="R593" s="173">
        <f t="shared" ref="R593" si="128">P593*103%</f>
        <v>66956.180000000008</v>
      </c>
      <c r="Y593" s="172">
        <v>65006</v>
      </c>
    </row>
    <row r="594" spans="3:25" x14ac:dyDescent="0.2">
      <c r="D594" s="169" t="s">
        <v>103</v>
      </c>
      <c r="K594" s="274" t="s">
        <v>530</v>
      </c>
      <c r="N594" s="172"/>
      <c r="Y594" s="173"/>
    </row>
    <row r="595" spans="3:25" x14ac:dyDescent="0.2">
      <c r="D595" s="169" t="s">
        <v>531</v>
      </c>
      <c r="K595" s="274" t="s">
        <v>532</v>
      </c>
      <c r="N595" s="172"/>
      <c r="Y595" s="173"/>
    </row>
    <row r="596" spans="3:25" x14ac:dyDescent="0.2">
      <c r="C596" s="169" t="s">
        <v>526</v>
      </c>
      <c r="D596" s="169" t="s">
        <v>533</v>
      </c>
      <c r="E596" s="171">
        <v>110</v>
      </c>
      <c r="F596" s="171" t="s">
        <v>1067</v>
      </c>
      <c r="G596" s="172">
        <v>38800</v>
      </c>
      <c r="H596" s="172">
        <v>37800</v>
      </c>
      <c r="I596" s="172">
        <v>37800</v>
      </c>
      <c r="J596" s="173">
        <f>SUM(H596+1000)</f>
        <v>38800</v>
      </c>
      <c r="N596" s="172">
        <f>SUM(G596+2000)</f>
        <v>40800</v>
      </c>
      <c r="O596" s="220">
        <f>G596*104%</f>
        <v>40352</v>
      </c>
      <c r="P596" s="172">
        <v>52419</v>
      </c>
      <c r="R596" s="173">
        <f t="shared" ref="R596" si="129">P596*103%</f>
        <v>53991.57</v>
      </c>
      <c r="Y596" s="172">
        <v>52419</v>
      </c>
    </row>
    <row r="597" spans="3:25" x14ac:dyDescent="0.2">
      <c r="D597" s="169" t="s">
        <v>103</v>
      </c>
      <c r="N597" s="172"/>
      <c r="Y597" s="173"/>
    </row>
    <row r="598" spans="3:25" x14ac:dyDescent="0.2">
      <c r="D598" s="169" t="s">
        <v>531</v>
      </c>
      <c r="N598" s="172"/>
      <c r="Y598" s="173"/>
    </row>
    <row r="599" spans="3:25" x14ac:dyDescent="0.2">
      <c r="C599" s="169" t="s">
        <v>526</v>
      </c>
      <c r="D599" s="169" t="s">
        <v>533</v>
      </c>
      <c r="E599" s="171" t="s">
        <v>228</v>
      </c>
      <c r="F599" s="171" t="s">
        <v>535</v>
      </c>
      <c r="G599" s="172">
        <v>38800</v>
      </c>
      <c r="H599" s="172">
        <v>37800</v>
      </c>
      <c r="I599" s="172">
        <v>37800</v>
      </c>
      <c r="J599" s="173">
        <f>SUM(H599+1000)</f>
        <v>38800</v>
      </c>
      <c r="N599" s="172">
        <f>SUM(G599+2000)</f>
        <v>40800</v>
      </c>
      <c r="O599" s="220">
        <f>G599*104%</f>
        <v>40352</v>
      </c>
      <c r="P599" s="172">
        <v>45052</v>
      </c>
      <c r="R599" s="173">
        <f t="shared" ref="R599" si="130">P599*103%</f>
        <v>46403.56</v>
      </c>
      <c r="Y599" s="172">
        <v>45052</v>
      </c>
    </row>
    <row r="600" spans="3:25" x14ac:dyDescent="0.2">
      <c r="D600" s="169" t="s">
        <v>103</v>
      </c>
      <c r="J600" s="173"/>
      <c r="N600" s="172"/>
      <c r="O600" s="220"/>
      <c r="P600" s="172"/>
      <c r="Y600" s="172"/>
    </row>
    <row r="601" spans="3:25" x14ac:dyDescent="0.2">
      <c r="D601" s="169" t="s">
        <v>531</v>
      </c>
      <c r="J601" s="173"/>
      <c r="N601" s="172"/>
      <c r="O601" s="220"/>
      <c r="P601" s="172"/>
      <c r="Y601" s="172"/>
    </row>
    <row r="602" spans="3:25" x14ac:dyDescent="0.2">
      <c r="C602" s="169" t="s">
        <v>526</v>
      </c>
      <c r="D602" s="169" t="s">
        <v>533</v>
      </c>
      <c r="E602" s="171" t="s">
        <v>228</v>
      </c>
      <c r="F602" s="171" t="s">
        <v>536</v>
      </c>
      <c r="G602" s="172">
        <v>38800</v>
      </c>
      <c r="H602" s="172">
        <v>37800</v>
      </c>
      <c r="I602" s="172">
        <v>37800</v>
      </c>
      <c r="J602" s="173">
        <f>SUM(H602+1000)</f>
        <v>38800</v>
      </c>
      <c r="N602" s="172">
        <f>SUM(G602+2000)</f>
        <v>40800</v>
      </c>
      <c r="O602" s="220">
        <f>G602*104%</f>
        <v>40352</v>
      </c>
      <c r="P602" s="172">
        <v>45052</v>
      </c>
      <c r="R602" s="173">
        <f t="shared" ref="R602" si="131">P602*103%</f>
        <v>46403.56</v>
      </c>
      <c r="Y602" s="172">
        <v>45052</v>
      </c>
    </row>
    <row r="603" spans="3:25" x14ac:dyDescent="0.2">
      <c r="D603" s="169" t="s">
        <v>103</v>
      </c>
      <c r="J603" s="173"/>
      <c r="N603" s="172"/>
      <c r="Y603" s="173"/>
    </row>
    <row r="604" spans="3:25" x14ac:dyDescent="0.2">
      <c r="D604" s="169" t="s">
        <v>534</v>
      </c>
      <c r="J604" s="173"/>
      <c r="N604" s="172"/>
      <c r="Y604" s="173"/>
    </row>
    <row r="605" spans="3:25" x14ac:dyDescent="0.2">
      <c r="C605" s="169" t="s">
        <v>526</v>
      </c>
      <c r="D605" s="169" t="s">
        <v>155</v>
      </c>
      <c r="E605" s="171" t="s">
        <v>59</v>
      </c>
      <c r="F605" s="171" t="s">
        <v>537</v>
      </c>
      <c r="G605" s="172">
        <v>34830</v>
      </c>
      <c r="H605" s="172">
        <v>33830</v>
      </c>
      <c r="I605" s="172">
        <v>43949</v>
      </c>
      <c r="J605" s="173">
        <f>SUM(H605+1000)</f>
        <v>34830</v>
      </c>
      <c r="N605" s="172">
        <f>SUM(G605+2000)</f>
        <v>36830</v>
      </c>
      <c r="O605" s="220">
        <f>G605*104%</f>
        <v>36223.200000000004</v>
      </c>
      <c r="P605" s="172">
        <v>38920</v>
      </c>
      <c r="R605" s="173">
        <f t="shared" ref="R605" si="132">P605*103%</f>
        <v>40087.599999999999</v>
      </c>
      <c r="Y605" s="172">
        <v>38920</v>
      </c>
    </row>
    <row r="606" spans="3:25" x14ac:dyDescent="0.2">
      <c r="N606" s="172"/>
      <c r="Y606" s="173"/>
    </row>
    <row r="607" spans="3:25" x14ac:dyDescent="0.2">
      <c r="D607" s="219" t="s">
        <v>73</v>
      </c>
      <c r="G607" s="229">
        <f>SUM(G593:G605)</f>
        <v>204427</v>
      </c>
      <c r="H607" s="229">
        <v>199427</v>
      </c>
      <c r="I607" s="229">
        <v>211646</v>
      </c>
      <c r="N607" s="229">
        <f>SUM(N593:N606)</f>
        <v>214427</v>
      </c>
      <c r="O607" s="230">
        <f>G607*102%</f>
        <v>208515.54</v>
      </c>
      <c r="P607" s="229">
        <f>SUM(P593:P605)</f>
        <v>246449</v>
      </c>
      <c r="Q607" s="174">
        <f>P607*102%</f>
        <v>251377.98</v>
      </c>
      <c r="R607" s="231">
        <f>SUM(R593:R605)</f>
        <v>253842.47</v>
      </c>
      <c r="S607" s="173">
        <f>SUM(P607-R607)</f>
        <v>-7393.4700000000012</v>
      </c>
      <c r="Y607" s="229">
        <f>SUM(Y593:Y605)</f>
        <v>246449</v>
      </c>
    </row>
    <row r="608" spans="3:25" x14ac:dyDescent="0.2">
      <c r="D608" s="219"/>
      <c r="N608" s="172"/>
      <c r="O608" s="230">
        <f>SUM(O607-G607)</f>
        <v>4088.5400000000081</v>
      </c>
      <c r="P608" s="229"/>
      <c r="Y608" s="229"/>
    </row>
    <row r="609" spans="3:25" x14ac:dyDescent="0.2">
      <c r="C609" s="219" t="s">
        <v>538</v>
      </c>
      <c r="D609" s="219"/>
      <c r="N609" s="172"/>
      <c r="Y609" s="173"/>
    </row>
    <row r="610" spans="3:25" x14ac:dyDescent="0.2">
      <c r="N610" s="172"/>
      <c r="Y610" s="173"/>
    </row>
    <row r="611" spans="3:25" x14ac:dyDescent="0.2">
      <c r="C611" s="169" t="s">
        <v>539</v>
      </c>
      <c r="D611" s="169" t="s">
        <v>540</v>
      </c>
      <c r="F611" s="171" t="s">
        <v>541</v>
      </c>
      <c r="G611" s="172">
        <v>53685</v>
      </c>
      <c r="H611" s="172">
        <v>52685</v>
      </c>
      <c r="I611" s="172">
        <v>54785</v>
      </c>
      <c r="J611" s="173">
        <f t="shared" ref="J611:J620" si="133">SUM(H611+1000)</f>
        <v>53685</v>
      </c>
      <c r="N611" s="172">
        <f>SUM(G611+2000)</f>
        <v>55685</v>
      </c>
      <c r="O611" s="220">
        <f>G611*104%</f>
        <v>55832.4</v>
      </c>
      <c r="P611" s="172">
        <v>65006</v>
      </c>
      <c r="R611" s="173">
        <f t="shared" ref="R611" si="134">P611*103%</f>
        <v>66956.180000000008</v>
      </c>
      <c r="Y611" s="172">
        <v>65006</v>
      </c>
    </row>
    <row r="612" spans="3:25" x14ac:dyDescent="0.2">
      <c r="D612" s="169" t="s">
        <v>103</v>
      </c>
      <c r="J612" s="173"/>
      <c r="N612" s="172"/>
      <c r="Y612" s="173"/>
    </row>
    <row r="613" spans="3:25" x14ac:dyDescent="0.2">
      <c r="D613" s="169" t="s">
        <v>531</v>
      </c>
      <c r="J613" s="173"/>
      <c r="N613" s="172"/>
      <c r="Y613" s="173"/>
    </row>
    <row r="614" spans="3:25" x14ac:dyDescent="0.2">
      <c r="C614" s="169" t="s">
        <v>539</v>
      </c>
      <c r="D614" s="169" t="s">
        <v>533</v>
      </c>
      <c r="E614" s="171" t="s">
        <v>228</v>
      </c>
      <c r="F614" s="171" t="s">
        <v>542</v>
      </c>
      <c r="G614" s="172">
        <v>45424</v>
      </c>
      <c r="H614" s="172">
        <v>44424</v>
      </c>
      <c r="I614" s="172">
        <v>56599</v>
      </c>
      <c r="J614" s="173">
        <f t="shared" si="133"/>
        <v>45424</v>
      </c>
      <c r="N614" s="172">
        <f>SUM(G614+2000)</f>
        <v>47424</v>
      </c>
      <c r="O614" s="220">
        <f>G614*104%</f>
        <v>47240.959999999999</v>
      </c>
      <c r="P614" s="172">
        <v>52649</v>
      </c>
      <c r="R614" s="173">
        <f t="shared" ref="R614" si="135">P614*103%</f>
        <v>54228.47</v>
      </c>
      <c r="Y614" s="172">
        <v>52649</v>
      </c>
    </row>
    <row r="615" spans="3:25" x14ac:dyDescent="0.2">
      <c r="D615" s="169" t="s">
        <v>103</v>
      </c>
      <c r="J615" s="173"/>
      <c r="N615" s="172"/>
      <c r="P615" s="172"/>
      <c r="Y615" s="172"/>
    </row>
    <row r="616" spans="3:25" x14ac:dyDescent="0.2">
      <c r="D616" s="169" t="s">
        <v>543</v>
      </c>
      <c r="J616" s="173"/>
      <c r="N616" s="172"/>
      <c r="P616" s="172"/>
      <c r="Y616" s="172"/>
    </row>
    <row r="617" spans="3:25" x14ac:dyDescent="0.2">
      <c r="C617" s="169" t="s">
        <v>539</v>
      </c>
      <c r="D617" s="169" t="s">
        <v>533</v>
      </c>
      <c r="E617" s="171" t="s">
        <v>228</v>
      </c>
      <c r="F617" s="171" t="s">
        <v>544</v>
      </c>
      <c r="G617" s="172">
        <v>45424</v>
      </c>
      <c r="H617" s="172">
        <v>44424</v>
      </c>
      <c r="I617" s="172">
        <v>57192</v>
      </c>
      <c r="J617" s="173">
        <f t="shared" si="133"/>
        <v>45424</v>
      </c>
      <c r="N617" s="172">
        <f>SUM(G617+2000)</f>
        <v>47424</v>
      </c>
      <c r="O617" s="220">
        <f>G617*104%</f>
        <v>47240.959999999999</v>
      </c>
      <c r="P617" s="172">
        <v>52649</v>
      </c>
      <c r="R617" s="173">
        <f t="shared" ref="R617" si="136">P617*103%</f>
        <v>54228.47</v>
      </c>
      <c r="Y617" s="172">
        <v>52649</v>
      </c>
    </row>
    <row r="618" spans="3:25" x14ac:dyDescent="0.2">
      <c r="D618" s="169" t="s">
        <v>103</v>
      </c>
      <c r="J618" s="173"/>
      <c r="N618" s="172"/>
      <c r="Y618" s="173"/>
    </row>
    <row r="619" spans="3:25" x14ac:dyDescent="0.2">
      <c r="D619" s="169" t="s">
        <v>531</v>
      </c>
      <c r="J619" s="173"/>
      <c r="N619" s="172"/>
      <c r="Y619" s="173"/>
    </row>
    <row r="620" spans="3:25" x14ac:dyDescent="0.2">
      <c r="C620" s="169" t="s">
        <v>539</v>
      </c>
      <c r="D620" s="169" t="s">
        <v>155</v>
      </c>
      <c r="E620" s="171" t="s">
        <v>59</v>
      </c>
      <c r="F620" s="171" t="s">
        <v>545</v>
      </c>
      <c r="G620" s="172">
        <v>39854</v>
      </c>
      <c r="H620" s="172">
        <v>38854</v>
      </c>
      <c r="I620" s="172">
        <v>54462</v>
      </c>
      <c r="J620" s="173">
        <f t="shared" si="133"/>
        <v>39854</v>
      </c>
      <c r="N620" s="172">
        <f>SUM(G620+2000)</f>
        <v>41854</v>
      </c>
      <c r="O620" s="220">
        <f>G620*104%</f>
        <v>41448.160000000003</v>
      </c>
      <c r="P620" s="172">
        <v>44245</v>
      </c>
      <c r="R620" s="173">
        <f t="shared" ref="R620" si="137">P620*103%</f>
        <v>45572.35</v>
      </c>
      <c r="Y620" s="172">
        <v>44245</v>
      </c>
    </row>
    <row r="621" spans="3:25" x14ac:dyDescent="0.2">
      <c r="N621" s="172"/>
      <c r="Y621" s="173"/>
    </row>
    <row r="622" spans="3:25" x14ac:dyDescent="0.2">
      <c r="D622" s="219" t="s">
        <v>73</v>
      </c>
      <c r="G622" s="229">
        <f>SUM(G611:G620)</f>
        <v>184387</v>
      </c>
      <c r="H622" s="229">
        <v>180387</v>
      </c>
      <c r="I622" s="229">
        <v>223038</v>
      </c>
      <c r="N622" s="229">
        <f>SUM(N611:N620)</f>
        <v>192387</v>
      </c>
      <c r="O622" s="230">
        <f>G622*102%</f>
        <v>188074.74</v>
      </c>
      <c r="P622" s="229">
        <f>SUM(P611:P620)</f>
        <v>214549</v>
      </c>
      <c r="Q622" s="174">
        <f>P622*102%</f>
        <v>218839.98</v>
      </c>
      <c r="R622" s="231">
        <f>SUM(R611:R620)</f>
        <v>220985.47</v>
      </c>
      <c r="S622" s="173">
        <f>SUM(P622-R622)</f>
        <v>-6436.4700000000012</v>
      </c>
      <c r="Y622" s="229">
        <f>SUM(Y611:Y620)</f>
        <v>214549</v>
      </c>
    </row>
    <row r="623" spans="3:25" x14ac:dyDescent="0.2">
      <c r="D623" s="219"/>
      <c r="N623" s="172"/>
      <c r="O623" s="230">
        <f>SUM(O622-G622)</f>
        <v>3687.7399999999907</v>
      </c>
      <c r="P623" s="229"/>
      <c r="Y623" s="229"/>
    </row>
    <row r="624" spans="3:25" x14ac:dyDescent="0.2">
      <c r="C624" s="219" t="s">
        <v>546</v>
      </c>
      <c r="D624" s="219"/>
      <c r="N624" s="172"/>
      <c r="Y624" s="173"/>
    </row>
    <row r="625" spans="2:25" x14ac:dyDescent="0.2">
      <c r="N625" s="172"/>
      <c r="Y625" s="173"/>
    </row>
    <row r="626" spans="2:25" x14ac:dyDescent="0.2">
      <c r="C626" s="169" t="s">
        <v>547</v>
      </c>
      <c r="D626" s="169" t="s">
        <v>548</v>
      </c>
      <c r="F626" s="171" t="s">
        <v>549</v>
      </c>
      <c r="G626" s="172">
        <v>52760</v>
      </c>
      <c r="H626" s="172">
        <v>51760</v>
      </c>
      <c r="I626" s="172">
        <v>53860</v>
      </c>
      <c r="J626" s="173">
        <f t="shared" ref="J626" si="138">SUM(H626+1000)</f>
        <v>52760</v>
      </c>
      <c r="N626" s="172">
        <f>SUM(G626+2000)</f>
        <v>54760</v>
      </c>
      <c r="O626" s="220">
        <f>G626*104%</f>
        <v>54870.400000000001</v>
      </c>
      <c r="P626" s="172">
        <v>65006</v>
      </c>
      <c r="R626" s="173">
        <f t="shared" ref="R626" si="139">P626*103%</f>
        <v>66956.180000000008</v>
      </c>
      <c r="Y626" s="172">
        <v>65006</v>
      </c>
    </row>
    <row r="627" spans="2:25" x14ac:dyDescent="0.2">
      <c r="D627" s="169" t="s">
        <v>103</v>
      </c>
      <c r="N627" s="172"/>
      <c r="Y627" s="173"/>
    </row>
    <row r="628" spans="2:25" x14ac:dyDescent="0.2">
      <c r="D628" s="169" t="s">
        <v>531</v>
      </c>
      <c r="N628" s="172"/>
      <c r="Y628" s="173"/>
    </row>
    <row r="629" spans="2:25" x14ac:dyDescent="0.2">
      <c r="C629" s="169" t="s">
        <v>547</v>
      </c>
      <c r="D629" s="169" t="s">
        <v>533</v>
      </c>
      <c r="E629" s="171" t="s">
        <v>228</v>
      </c>
      <c r="F629" s="171" t="s">
        <v>550</v>
      </c>
      <c r="G629" s="172">
        <v>45424</v>
      </c>
      <c r="H629" s="172">
        <v>44424</v>
      </c>
      <c r="I629" s="172">
        <v>57166</v>
      </c>
      <c r="J629" s="173">
        <f t="shared" ref="J629" si="140">SUM(H629+1000)</f>
        <v>45424</v>
      </c>
      <c r="N629" s="172">
        <f>SUM(G629+2000)</f>
        <v>47424</v>
      </c>
      <c r="O629" s="220">
        <f>G629*104%</f>
        <v>47240.959999999999</v>
      </c>
      <c r="P629" s="172">
        <v>52137</v>
      </c>
      <c r="R629" s="173">
        <f t="shared" ref="R629" si="141">P629*103%</f>
        <v>53701.11</v>
      </c>
      <c r="Y629" s="172">
        <v>52137</v>
      </c>
    </row>
    <row r="630" spans="2:25" x14ac:dyDescent="0.2">
      <c r="D630" s="169" t="s">
        <v>103</v>
      </c>
      <c r="N630" s="172"/>
      <c r="P630" s="172"/>
      <c r="Y630" s="172"/>
    </row>
    <row r="631" spans="2:25" x14ac:dyDescent="0.2">
      <c r="C631" s="169" t="s">
        <v>547</v>
      </c>
      <c r="D631" s="169" t="s">
        <v>533</v>
      </c>
      <c r="E631" s="171" t="s">
        <v>228</v>
      </c>
      <c r="F631" s="171" t="s">
        <v>551</v>
      </c>
      <c r="G631" s="172">
        <v>43252</v>
      </c>
      <c r="H631" s="172">
        <v>42252</v>
      </c>
      <c r="I631" s="172">
        <v>52848</v>
      </c>
      <c r="J631" s="173">
        <f t="shared" ref="J631" si="142">SUM(H631+1000)</f>
        <v>43252</v>
      </c>
      <c r="N631" s="172">
        <f>SUM(G631+2000)</f>
        <v>45252</v>
      </c>
      <c r="O631" s="220">
        <f>G631*104%</f>
        <v>44982.080000000002</v>
      </c>
      <c r="P631" s="172">
        <v>49878</v>
      </c>
      <c r="R631" s="173">
        <f t="shared" ref="R631" si="143">P631*103%</f>
        <v>51374.340000000004</v>
      </c>
      <c r="Y631" s="172">
        <v>49878</v>
      </c>
    </row>
    <row r="632" spans="2:25" x14ac:dyDescent="0.2">
      <c r="D632" s="169" t="s">
        <v>103</v>
      </c>
      <c r="N632" s="172"/>
      <c r="Y632" s="173"/>
    </row>
    <row r="633" spans="2:25" x14ac:dyDescent="0.2">
      <c r="D633" s="169" t="s">
        <v>531</v>
      </c>
      <c r="N633" s="172"/>
      <c r="Y633" s="173"/>
    </row>
    <row r="634" spans="2:25" x14ac:dyDescent="0.2">
      <c r="C634" s="169" t="s">
        <v>547</v>
      </c>
      <c r="D634" s="226" t="s">
        <v>533</v>
      </c>
      <c r="E634" s="227">
        <v>108</v>
      </c>
      <c r="F634" s="227" t="s">
        <v>552</v>
      </c>
      <c r="G634" s="228">
        <v>0</v>
      </c>
      <c r="H634" s="172">
        <v>0</v>
      </c>
      <c r="I634" s="172">
        <v>36001</v>
      </c>
      <c r="J634" s="169">
        <v>0</v>
      </c>
      <c r="N634" s="172"/>
      <c r="Y634" s="173"/>
    </row>
    <row r="635" spans="2:25" x14ac:dyDescent="0.2">
      <c r="C635" s="169" t="s">
        <v>547</v>
      </c>
      <c r="D635" s="169" t="s">
        <v>155</v>
      </c>
      <c r="E635" s="171" t="s">
        <v>59</v>
      </c>
      <c r="F635" s="171" t="s">
        <v>553</v>
      </c>
      <c r="G635" s="172">
        <v>34830</v>
      </c>
      <c r="H635" s="172">
        <v>33830</v>
      </c>
      <c r="I635" s="172">
        <v>43964</v>
      </c>
      <c r="J635" s="173">
        <f t="shared" ref="J635" si="144">SUM(H635+1000)</f>
        <v>34830</v>
      </c>
      <c r="N635" s="172">
        <f>SUM(G635+2000)</f>
        <v>36830</v>
      </c>
      <c r="O635" s="220">
        <f>G635*104%</f>
        <v>36223.200000000004</v>
      </c>
      <c r="P635" s="172">
        <v>38920</v>
      </c>
      <c r="R635" s="173">
        <f t="shared" ref="R635" si="145">P635*103%</f>
        <v>40087.599999999999</v>
      </c>
      <c r="Y635" s="172">
        <v>38920</v>
      </c>
    </row>
    <row r="636" spans="2:25" x14ac:dyDescent="0.2">
      <c r="D636" s="169" t="s">
        <v>554</v>
      </c>
      <c r="N636" s="172"/>
      <c r="Y636" s="173"/>
    </row>
    <row r="637" spans="2:25" x14ac:dyDescent="0.2">
      <c r="B637" s="248"/>
      <c r="C637" s="240"/>
      <c r="D637" s="240"/>
      <c r="E637" s="275"/>
      <c r="F637" s="275"/>
      <c r="H637" s="272"/>
      <c r="I637" s="272"/>
      <c r="N637" s="172"/>
      <c r="Y637" s="173"/>
    </row>
    <row r="638" spans="2:25" x14ac:dyDescent="0.2">
      <c r="D638" s="219" t="s">
        <v>73</v>
      </c>
      <c r="G638" s="229">
        <f>SUM(G626:G635)</f>
        <v>176266</v>
      </c>
      <c r="H638" s="229">
        <v>172266</v>
      </c>
      <c r="I638" s="229">
        <v>243839</v>
      </c>
      <c r="N638" s="229">
        <f>SUM(N626:N635)</f>
        <v>184266</v>
      </c>
      <c r="O638" s="230">
        <f>G638*102%</f>
        <v>179791.32</v>
      </c>
      <c r="P638" s="229">
        <f>SUM(P626:P635)</f>
        <v>205941</v>
      </c>
      <c r="Q638" s="174">
        <f>P638*102%</f>
        <v>210059.82</v>
      </c>
      <c r="R638" s="231">
        <f>SUM(R626:R635)</f>
        <v>212119.23</v>
      </c>
      <c r="S638" s="173">
        <f>SUM(P638-R638)</f>
        <v>-6178.2300000000105</v>
      </c>
      <c r="Y638" s="229">
        <f>SUM(Y626:Y635)</f>
        <v>205941</v>
      </c>
    </row>
    <row r="639" spans="2:25" x14ac:dyDescent="0.2">
      <c r="D639" s="219"/>
      <c r="H639" s="229"/>
      <c r="I639" s="229"/>
      <c r="N639" s="172"/>
      <c r="O639" s="230">
        <f>SUM(O638-G638)</f>
        <v>3525.320000000007</v>
      </c>
      <c r="P639" s="229"/>
      <c r="Y639" s="229"/>
    </row>
    <row r="640" spans="2:25" x14ac:dyDescent="0.2">
      <c r="C640" s="219" t="s">
        <v>555</v>
      </c>
      <c r="D640" s="219"/>
      <c r="N640" s="172"/>
      <c r="Y640" s="173"/>
    </row>
    <row r="641" spans="3:25" x14ac:dyDescent="0.2">
      <c r="N641" s="172"/>
      <c r="Y641" s="173"/>
    </row>
    <row r="642" spans="3:25" x14ac:dyDescent="0.2">
      <c r="C642" s="169" t="s">
        <v>556</v>
      </c>
      <c r="D642" s="169" t="s">
        <v>557</v>
      </c>
      <c r="F642" s="171" t="s">
        <v>558</v>
      </c>
      <c r="G642" s="172">
        <v>53685</v>
      </c>
      <c r="H642" s="172">
        <v>52685</v>
      </c>
      <c r="I642" s="172">
        <v>54785</v>
      </c>
      <c r="J642" s="173">
        <f t="shared" ref="J642" si="146">SUM(H642+1000)</f>
        <v>53685</v>
      </c>
      <c r="N642" s="172">
        <f>SUM(G642+2000)</f>
        <v>55685</v>
      </c>
      <c r="O642" s="220">
        <f>G642*104%</f>
        <v>55832.4</v>
      </c>
      <c r="P642" s="172">
        <v>65006</v>
      </c>
      <c r="R642" s="173">
        <f t="shared" ref="R642" si="147">P642*103%</f>
        <v>66956.180000000008</v>
      </c>
      <c r="Y642" s="172">
        <v>65006</v>
      </c>
    </row>
    <row r="643" spans="3:25" x14ac:dyDescent="0.2">
      <c r="D643" s="169" t="s">
        <v>103</v>
      </c>
      <c r="N643" s="172"/>
      <c r="Y643" s="173"/>
    </row>
    <row r="644" spans="3:25" x14ac:dyDescent="0.2">
      <c r="D644" s="169" t="s">
        <v>531</v>
      </c>
      <c r="N644" s="172"/>
      <c r="Y644" s="173"/>
    </row>
    <row r="645" spans="3:25" x14ac:dyDescent="0.2">
      <c r="C645" s="169" t="s">
        <v>556</v>
      </c>
      <c r="D645" s="169" t="s">
        <v>533</v>
      </c>
      <c r="E645" s="171" t="s">
        <v>228</v>
      </c>
      <c r="F645" s="171" t="s">
        <v>560</v>
      </c>
      <c r="G645" s="172">
        <v>45424</v>
      </c>
      <c r="H645" s="172">
        <v>44424</v>
      </c>
      <c r="I645" s="172">
        <v>56598</v>
      </c>
      <c r="J645" s="173">
        <f>SUM(H645+1000)</f>
        <v>45424</v>
      </c>
      <c r="N645" s="172">
        <f>SUM(G645+2000)</f>
        <v>47424</v>
      </c>
      <c r="O645" s="220">
        <f>G645*104%</f>
        <v>47240.959999999999</v>
      </c>
      <c r="P645" s="172">
        <v>52649</v>
      </c>
      <c r="R645" s="173">
        <f t="shared" ref="R645" si="148">P645*103%</f>
        <v>54228.47</v>
      </c>
      <c r="Y645" s="172">
        <v>52649</v>
      </c>
    </row>
    <row r="646" spans="3:25" x14ac:dyDescent="0.2">
      <c r="D646" s="169" t="s">
        <v>103</v>
      </c>
      <c r="N646" s="172"/>
      <c r="Y646" s="173"/>
    </row>
    <row r="647" spans="3:25" x14ac:dyDescent="0.2">
      <c r="D647" s="169" t="s">
        <v>534</v>
      </c>
      <c r="N647" s="172"/>
      <c r="Y647" s="173"/>
    </row>
    <row r="648" spans="3:25" x14ac:dyDescent="0.2">
      <c r="C648" s="169" t="s">
        <v>556</v>
      </c>
      <c r="D648" s="169" t="s">
        <v>533</v>
      </c>
      <c r="E648" s="171" t="s">
        <v>228</v>
      </c>
      <c r="F648" s="171" t="s">
        <v>561</v>
      </c>
      <c r="G648" s="172">
        <v>45424</v>
      </c>
      <c r="H648" s="172">
        <v>44424</v>
      </c>
      <c r="I648" s="172">
        <v>57193</v>
      </c>
      <c r="J648" s="173">
        <f>SUM(H648+1000)</f>
        <v>45424</v>
      </c>
      <c r="N648" s="172">
        <f>SUM(G648+2000)</f>
        <v>47424</v>
      </c>
      <c r="O648" s="220">
        <f>G648*104%</f>
        <v>47240.959999999999</v>
      </c>
      <c r="P648" s="172">
        <v>52649</v>
      </c>
      <c r="R648" s="173">
        <f t="shared" ref="R648" si="149">P648*103%</f>
        <v>54228.47</v>
      </c>
      <c r="Y648" s="172">
        <v>52649</v>
      </c>
    </row>
    <row r="649" spans="3:25" x14ac:dyDescent="0.2">
      <c r="D649" s="169" t="s">
        <v>103</v>
      </c>
      <c r="N649" s="172"/>
      <c r="Y649" s="173"/>
    </row>
    <row r="650" spans="3:25" x14ac:dyDescent="0.2">
      <c r="D650" s="169" t="s">
        <v>531</v>
      </c>
      <c r="N650" s="172"/>
      <c r="Y650" s="173"/>
    </row>
    <row r="651" spans="3:25" x14ac:dyDescent="0.2">
      <c r="C651" s="169" t="s">
        <v>556</v>
      </c>
      <c r="D651" s="169" t="s">
        <v>155</v>
      </c>
      <c r="E651" s="171" t="s">
        <v>59</v>
      </c>
      <c r="F651" s="171" t="s">
        <v>559</v>
      </c>
      <c r="G651" s="172">
        <v>40067</v>
      </c>
      <c r="H651" s="172">
        <v>39067</v>
      </c>
      <c r="I651" s="172">
        <v>47922</v>
      </c>
      <c r="J651" s="173">
        <f>SUM(H651+1000)</f>
        <v>40067</v>
      </c>
      <c r="N651" s="172">
        <f>SUM(G651+2000)</f>
        <v>42067</v>
      </c>
      <c r="O651" s="220">
        <f>G651*104%</f>
        <v>41669.68</v>
      </c>
      <c r="P651" s="172">
        <v>44471</v>
      </c>
      <c r="R651" s="173">
        <f t="shared" ref="R651" si="150">P651*103%</f>
        <v>45805.130000000005</v>
      </c>
      <c r="Y651" s="172">
        <v>44471</v>
      </c>
    </row>
    <row r="652" spans="3:25" x14ac:dyDescent="0.2">
      <c r="J652" s="173"/>
      <c r="N652" s="172"/>
      <c r="O652" s="220"/>
      <c r="P652" s="172"/>
      <c r="Y652" s="172"/>
    </row>
    <row r="653" spans="3:25" x14ac:dyDescent="0.2">
      <c r="D653" s="219" t="s">
        <v>73</v>
      </c>
      <c r="G653" s="229">
        <f>SUM(G623:G630)</f>
        <v>98184</v>
      </c>
      <c r="H653" s="229">
        <v>180600</v>
      </c>
      <c r="I653" s="229">
        <v>216498</v>
      </c>
      <c r="N653" s="229">
        <f>SUM(N623:N631)</f>
        <v>147436</v>
      </c>
      <c r="O653" s="230">
        <f>G653*102%</f>
        <v>100147.68000000001</v>
      </c>
      <c r="P653" s="229">
        <f>SUM(P642:P651)</f>
        <v>214775</v>
      </c>
      <c r="Q653" s="174">
        <f>P653*102%</f>
        <v>219070.5</v>
      </c>
      <c r="R653" s="231">
        <f>SUM(R642:R651)</f>
        <v>221218.25</v>
      </c>
      <c r="S653" s="173">
        <f>SUM(P653-R653)</f>
        <v>-6443.25</v>
      </c>
      <c r="Y653" s="229">
        <f>SUM(Y642:Y651)</f>
        <v>214775</v>
      </c>
    </row>
    <row r="654" spans="3:25" x14ac:dyDescent="0.2">
      <c r="J654" s="173"/>
      <c r="N654" s="172"/>
      <c r="O654" s="220"/>
      <c r="P654" s="172"/>
      <c r="Y654" s="172"/>
    </row>
    <row r="655" spans="3:25" x14ac:dyDescent="0.2">
      <c r="J655" s="173"/>
      <c r="N655" s="172"/>
      <c r="O655" s="220"/>
      <c r="P655" s="172"/>
      <c r="Y655" s="172"/>
    </row>
    <row r="656" spans="3:25" x14ac:dyDescent="0.2">
      <c r="C656" s="276" t="s">
        <v>1217</v>
      </c>
      <c r="D656" s="233"/>
      <c r="E656" s="227"/>
      <c r="F656" s="227"/>
      <c r="G656" s="228"/>
      <c r="H656" s="228"/>
      <c r="I656" s="228"/>
      <c r="J656" s="226"/>
      <c r="K656" s="234"/>
      <c r="L656" s="226"/>
      <c r="M656" s="226"/>
      <c r="N656" s="228"/>
      <c r="O656" s="226"/>
      <c r="P656" s="235"/>
      <c r="Q656" s="244"/>
      <c r="R656" s="226"/>
      <c r="Y656" s="235"/>
    </row>
    <row r="657" spans="3:25" x14ac:dyDescent="0.2">
      <c r="C657" s="226" t="s">
        <v>1218</v>
      </c>
      <c r="D657" s="222" t="s">
        <v>1143</v>
      </c>
      <c r="E657" s="277">
        <v>108</v>
      </c>
      <c r="F657" s="223" t="s">
        <v>780</v>
      </c>
      <c r="G657" s="228">
        <v>46076</v>
      </c>
      <c r="H657" s="228"/>
      <c r="I657" s="228"/>
      <c r="J657" s="226"/>
      <c r="K657" s="278" t="s">
        <v>781</v>
      </c>
      <c r="L657" s="226"/>
      <c r="M657" s="226"/>
      <c r="N657" s="228">
        <f>SUM(G657+2000)</f>
        <v>48076</v>
      </c>
      <c r="O657" s="235">
        <f>G657*104%</f>
        <v>47919.040000000001</v>
      </c>
      <c r="P657" s="228">
        <v>48050</v>
      </c>
      <c r="Q657" s="244"/>
      <c r="R657" s="235">
        <f t="shared" ref="R657" si="151">P657*103%</f>
        <v>49491.5</v>
      </c>
      <c r="Y657" s="228">
        <v>48050</v>
      </c>
    </row>
    <row r="658" spans="3:25" x14ac:dyDescent="0.2">
      <c r="C658" s="226"/>
      <c r="D658" s="222" t="s">
        <v>680</v>
      </c>
      <c r="E658" s="277"/>
      <c r="F658" s="223"/>
      <c r="G658" s="228"/>
      <c r="H658" s="228"/>
      <c r="I658" s="228"/>
      <c r="J658" s="226"/>
      <c r="K658" s="278" t="s">
        <v>782</v>
      </c>
      <c r="L658" s="226"/>
      <c r="M658" s="226"/>
      <c r="N658" s="228"/>
      <c r="O658" s="226"/>
      <c r="P658" s="235"/>
      <c r="Q658" s="244"/>
      <c r="R658" s="226"/>
      <c r="Y658" s="235"/>
    </row>
    <row r="659" spans="3:25" x14ac:dyDescent="0.2">
      <c r="C659" s="226"/>
      <c r="D659" s="222" t="s">
        <v>610</v>
      </c>
      <c r="E659" s="277"/>
      <c r="F659" s="223"/>
      <c r="G659" s="228"/>
      <c r="H659" s="228"/>
      <c r="I659" s="228"/>
      <c r="J659" s="226"/>
      <c r="K659" s="278" t="s">
        <v>783</v>
      </c>
      <c r="L659" s="226"/>
      <c r="M659" s="226"/>
      <c r="N659" s="228"/>
      <c r="O659" s="226"/>
      <c r="P659" s="235"/>
      <c r="Q659" s="244"/>
      <c r="R659" s="226"/>
      <c r="Y659" s="235"/>
    </row>
    <row r="660" spans="3:25" x14ac:dyDescent="0.2">
      <c r="C660" s="226"/>
      <c r="D660" s="222" t="s">
        <v>1219</v>
      </c>
      <c r="E660" s="277"/>
      <c r="F660" s="223"/>
      <c r="G660" s="228"/>
      <c r="H660" s="228"/>
      <c r="I660" s="228"/>
      <c r="J660" s="226"/>
      <c r="K660" s="278"/>
      <c r="L660" s="226"/>
      <c r="M660" s="226"/>
      <c r="N660" s="228"/>
      <c r="O660" s="226"/>
      <c r="P660" s="235"/>
      <c r="Q660" s="244"/>
      <c r="R660" s="226"/>
      <c r="Y660" s="235"/>
    </row>
    <row r="661" spans="3:25" x14ac:dyDescent="0.2">
      <c r="C661" s="226" t="s">
        <v>1218</v>
      </c>
      <c r="D661" s="222" t="s">
        <v>1143</v>
      </c>
      <c r="E661" s="277">
        <v>108</v>
      </c>
      <c r="F661" s="223" t="s">
        <v>784</v>
      </c>
      <c r="G661" s="228">
        <v>43228</v>
      </c>
      <c r="H661" s="228"/>
      <c r="I661" s="228"/>
      <c r="J661" s="226"/>
      <c r="K661" s="234"/>
      <c r="L661" s="226"/>
      <c r="M661" s="226"/>
      <c r="N661" s="228">
        <f>SUM(G661+2000)</f>
        <v>45228</v>
      </c>
      <c r="O661" s="235">
        <f>G661*104%</f>
        <v>44957.120000000003</v>
      </c>
      <c r="P661" s="228">
        <f>SUM(O661+4500)</f>
        <v>49457.120000000003</v>
      </c>
      <c r="Q661" s="244"/>
      <c r="R661" s="235">
        <f t="shared" ref="R661" si="152">P661*103%</f>
        <v>50940.833600000005</v>
      </c>
      <c r="Y661" s="228">
        <f>SUM(X661+4500)</f>
        <v>4500</v>
      </c>
    </row>
    <row r="662" spans="3:25" x14ac:dyDescent="0.2">
      <c r="C662" s="226"/>
      <c r="D662" s="222" t="s">
        <v>680</v>
      </c>
      <c r="E662" s="277"/>
      <c r="F662" s="223"/>
      <c r="G662" s="228"/>
      <c r="H662" s="228"/>
      <c r="I662" s="228"/>
      <c r="J662" s="226"/>
      <c r="K662" s="234"/>
      <c r="L662" s="226"/>
      <c r="M662" s="226"/>
      <c r="N662" s="228"/>
      <c r="O662" s="226"/>
      <c r="P662" s="235"/>
      <c r="Q662" s="244"/>
      <c r="R662" s="226"/>
      <c r="Y662" s="235"/>
    </row>
    <row r="663" spans="3:25" x14ac:dyDescent="0.2">
      <c r="C663" s="226"/>
      <c r="D663" s="222" t="s">
        <v>610</v>
      </c>
      <c r="E663" s="277"/>
      <c r="F663" s="223"/>
      <c r="G663" s="228"/>
      <c r="H663" s="228"/>
      <c r="I663" s="228"/>
      <c r="J663" s="226"/>
      <c r="K663" s="234"/>
      <c r="L663" s="226"/>
      <c r="M663" s="226"/>
      <c r="N663" s="228"/>
      <c r="O663" s="226"/>
      <c r="P663" s="235"/>
      <c r="Q663" s="244"/>
      <c r="R663" s="226"/>
      <c r="Y663" s="235"/>
    </row>
    <row r="664" spans="3:25" x14ac:dyDescent="0.2">
      <c r="C664" s="226"/>
      <c r="D664" s="222"/>
      <c r="E664" s="277"/>
      <c r="F664" s="223"/>
      <c r="G664" s="228"/>
      <c r="H664" s="228"/>
      <c r="I664" s="228"/>
      <c r="J664" s="226"/>
      <c r="K664" s="234"/>
      <c r="L664" s="226"/>
      <c r="M664" s="226"/>
      <c r="N664" s="228"/>
      <c r="O664" s="226"/>
      <c r="P664" s="235"/>
      <c r="Q664" s="244"/>
      <c r="R664" s="226"/>
      <c r="Y664" s="235"/>
    </row>
    <row r="665" spans="3:25" x14ac:dyDescent="0.2">
      <c r="C665" s="226"/>
      <c r="D665" s="233" t="s">
        <v>78</v>
      </c>
      <c r="E665" s="279"/>
      <c r="F665" s="227"/>
      <c r="G665" s="242">
        <f>SUM(G657:G662)</f>
        <v>89304</v>
      </c>
      <c r="H665" s="228"/>
      <c r="I665" s="228"/>
      <c r="J665" s="226"/>
      <c r="K665" s="234"/>
      <c r="L665" s="226"/>
      <c r="M665" s="226"/>
      <c r="N665" s="242">
        <f>SUM(N657:N662)</f>
        <v>93304</v>
      </c>
      <c r="O665" s="243">
        <f>G665*102%</f>
        <v>91090.08</v>
      </c>
      <c r="P665" s="242">
        <f>SUM(P657:P661)</f>
        <v>97507.12</v>
      </c>
      <c r="Q665" s="244">
        <f>P665*102%</f>
        <v>99457.262399999992</v>
      </c>
      <c r="R665" s="245">
        <f>SUM(R657:R661)</f>
        <v>100432.33360000001</v>
      </c>
      <c r="S665" s="173">
        <f>SUM(P665-R665)</f>
        <v>-2925.2136000000173</v>
      </c>
      <c r="Y665" s="242">
        <f>SUM(Y657:Y661)</f>
        <v>52550</v>
      </c>
    </row>
    <row r="666" spans="3:25" x14ac:dyDescent="0.2">
      <c r="C666" s="226"/>
      <c r="D666" s="226"/>
      <c r="E666" s="227"/>
      <c r="F666" s="227"/>
      <c r="G666" s="228"/>
      <c r="H666" s="228"/>
      <c r="I666" s="228"/>
      <c r="J666" s="235"/>
      <c r="K666" s="234"/>
      <c r="L666" s="226"/>
      <c r="M666" s="226"/>
      <c r="N666" s="228"/>
      <c r="O666" s="254"/>
      <c r="P666" s="228"/>
      <c r="Q666" s="244"/>
      <c r="R666" s="226"/>
      <c r="Y666" s="172"/>
    </row>
    <row r="667" spans="3:25" x14ac:dyDescent="0.2">
      <c r="C667" s="219"/>
      <c r="N667" s="172"/>
      <c r="O667" s="230" t="e">
        <f>SUM(#REF!-#REF!)</f>
        <v>#REF!</v>
      </c>
      <c r="P667" s="229"/>
      <c r="Y667" s="229"/>
    </row>
    <row r="668" spans="3:25" x14ac:dyDescent="0.2">
      <c r="C668" s="219" t="s">
        <v>562</v>
      </c>
      <c r="D668" s="219"/>
      <c r="N668" s="172"/>
      <c r="Y668" s="173"/>
    </row>
    <row r="669" spans="3:25" x14ac:dyDescent="0.2">
      <c r="C669" s="219"/>
      <c r="D669" s="219"/>
      <c r="N669" s="172"/>
      <c r="Y669" s="173"/>
    </row>
    <row r="670" spans="3:25" x14ac:dyDescent="0.2">
      <c r="C670" s="169" t="s">
        <v>563</v>
      </c>
      <c r="D670" s="169" t="s">
        <v>738</v>
      </c>
      <c r="F670" s="227" t="s">
        <v>739</v>
      </c>
      <c r="G670" s="172">
        <v>87429</v>
      </c>
      <c r="N670" s="172">
        <f>SUM(G670+2000)</f>
        <v>89429</v>
      </c>
      <c r="O670" s="173">
        <f>G670*104%</f>
        <v>90926.16</v>
      </c>
      <c r="P670" s="172">
        <v>95426</v>
      </c>
      <c r="R670" s="173">
        <f t="shared" ref="R670" si="153">P670*103%</f>
        <v>98288.78</v>
      </c>
      <c r="Y670" s="172">
        <v>95426</v>
      </c>
    </row>
    <row r="671" spans="3:25" x14ac:dyDescent="0.2">
      <c r="D671" s="169" t="s">
        <v>100</v>
      </c>
      <c r="F671" s="227"/>
      <c r="N671" s="172"/>
      <c r="Y671" s="173"/>
    </row>
    <row r="672" spans="3:25" x14ac:dyDescent="0.2">
      <c r="D672" s="239" t="s">
        <v>103</v>
      </c>
      <c r="F672" s="227"/>
      <c r="G672" s="228"/>
      <c r="H672" s="228"/>
      <c r="I672" s="228"/>
      <c r="J672" s="226"/>
      <c r="K672" s="280"/>
      <c r="L672" s="226"/>
      <c r="N672" s="172"/>
      <c r="Y672" s="173"/>
    </row>
    <row r="673" spans="3:26" x14ac:dyDescent="0.2">
      <c r="D673" s="239" t="s">
        <v>712</v>
      </c>
      <c r="F673" s="227"/>
      <c r="G673" s="228"/>
      <c r="H673" s="228"/>
      <c r="I673" s="228"/>
      <c r="J673" s="226"/>
      <c r="K673" s="280"/>
      <c r="L673" s="226"/>
      <c r="N673" s="172"/>
      <c r="Y673" s="173"/>
      <c r="Z673" s="169">
        <v>1200</v>
      </c>
    </row>
    <row r="674" spans="3:26" x14ac:dyDescent="0.2">
      <c r="C674" s="169" t="s">
        <v>563</v>
      </c>
      <c r="D674" s="239" t="s">
        <v>732</v>
      </c>
      <c r="E674" s="281">
        <v>113</v>
      </c>
      <c r="F674" s="227" t="s">
        <v>734</v>
      </c>
      <c r="G674" s="172">
        <v>70154</v>
      </c>
      <c r="N674" s="172">
        <f>SUM(G674+2000)</f>
        <v>72154</v>
      </c>
      <c r="O674" s="173">
        <f>G674*104%</f>
        <v>72960.160000000003</v>
      </c>
      <c r="P674" s="172">
        <v>78863</v>
      </c>
      <c r="R674" s="173">
        <f t="shared" ref="R674" si="154">P674*103%</f>
        <v>81228.89</v>
      </c>
      <c r="Y674" s="172">
        <v>78863</v>
      </c>
    </row>
    <row r="675" spans="3:26" x14ac:dyDescent="0.2">
      <c r="D675" s="239" t="s">
        <v>103</v>
      </c>
      <c r="E675" s="281"/>
      <c r="F675" s="227"/>
      <c r="N675" s="172"/>
      <c r="Y675" s="173"/>
    </row>
    <row r="676" spans="3:26" x14ac:dyDescent="0.2">
      <c r="D676" s="239" t="s">
        <v>712</v>
      </c>
      <c r="F676" s="227"/>
      <c r="N676" s="172"/>
      <c r="Y676" s="173"/>
      <c r="Z676" s="169">
        <v>1200</v>
      </c>
    </row>
    <row r="677" spans="3:26" x14ac:dyDescent="0.2">
      <c r="C677" s="169" t="s">
        <v>563</v>
      </c>
      <c r="D677" s="239" t="s">
        <v>732</v>
      </c>
      <c r="E677" s="281">
        <v>113</v>
      </c>
      <c r="F677" s="227" t="s">
        <v>733</v>
      </c>
      <c r="G677" s="172">
        <v>70154</v>
      </c>
      <c r="N677" s="172">
        <f>SUM(G677+2000)</f>
        <v>72154</v>
      </c>
      <c r="O677" s="173">
        <f>G677*104%</f>
        <v>72960.160000000003</v>
      </c>
      <c r="P677" s="172">
        <v>78863</v>
      </c>
      <c r="R677" s="173">
        <f t="shared" ref="R677" si="155">P677*103%</f>
        <v>81228.89</v>
      </c>
      <c r="Y677" s="172">
        <v>78863</v>
      </c>
    </row>
    <row r="678" spans="3:26" x14ac:dyDescent="0.2">
      <c r="D678" s="239" t="s">
        <v>103</v>
      </c>
      <c r="E678" s="281"/>
      <c r="F678" s="227"/>
      <c r="N678" s="172"/>
      <c r="Y678" s="173"/>
    </row>
    <row r="679" spans="3:26" x14ac:dyDescent="0.2">
      <c r="D679" s="169" t="s">
        <v>611</v>
      </c>
      <c r="E679" s="281"/>
      <c r="F679" s="227"/>
      <c r="N679" s="172"/>
      <c r="Y679" s="173"/>
    </row>
    <row r="680" spans="3:26" x14ac:dyDescent="0.2">
      <c r="D680" s="169" t="s">
        <v>712</v>
      </c>
      <c r="E680" s="281"/>
      <c r="F680" s="227"/>
      <c r="N680" s="172"/>
      <c r="Y680" s="173"/>
      <c r="Z680" s="169">
        <v>1200</v>
      </c>
    </row>
    <row r="681" spans="3:26" x14ac:dyDescent="0.2">
      <c r="C681" s="169" t="s">
        <v>563</v>
      </c>
      <c r="D681" s="169" t="s">
        <v>735</v>
      </c>
      <c r="E681" s="281">
        <v>114</v>
      </c>
      <c r="F681" s="227" t="s">
        <v>737</v>
      </c>
      <c r="G681" s="172">
        <v>79880</v>
      </c>
      <c r="N681" s="172">
        <f>SUM(G681+2000)</f>
        <v>81880</v>
      </c>
      <c r="O681" s="173">
        <f>G681*104%</f>
        <v>83075.199999999997</v>
      </c>
      <c r="P681" s="172">
        <v>89173</v>
      </c>
      <c r="R681" s="173">
        <f t="shared" ref="R681" si="156">P681*103%</f>
        <v>91848.19</v>
      </c>
      <c r="Y681" s="172">
        <v>89173</v>
      </c>
    </row>
    <row r="682" spans="3:26" x14ac:dyDescent="0.2">
      <c r="D682" s="169" t="s">
        <v>103</v>
      </c>
      <c r="E682" s="281"/>
      <c r="F682" s="227"/>
      <c r="N682" s="172"/>
      <c r="Y682" s="173"/>
    </row>
    <row r="683" spans="3:26" x14ac:dyDescent="0.2">
      <c r="D683" s="169" t="s">
        <v>611</v>
      </c>
      <c r="F683" s="227"/>
      <c r="N683" s="172"/>
      <c r="Y683" s="173"/>
    </row>
    <row r="684" spans="3:26" x14ac:dyDescent="0.2">
      <c r="D684" s="169" t="s">
        <v>712</v>
      </c>
      <c r="F684" s="227"/>
      <c r="N684" s="172"/>
      <c r="Y684" s="173"/>
      <c r="Z684" s="169">
        <v>1200</v>
      </c>
    </row>
    <row r="685" spans="3:26" x14ac:dyDescent="0.2">
      <c r="C685" s="169" t="s">
        <v>563</v>
      </c>
      <c r="D685" s="169" t="s">
        <v>735</v>
      </c>
      <c r="E685" s="281">
        <v>114</v>
      </c>
      <c r="F685" s="227" t="s">
        <v>736</v>
      </c>
      <c r="G685" s="172">
        <v>79880</v>
      </c>
      <c r="N685" s="172">
        <f>SUM(G685+2000)</f>
        <v>81880</v>
      </c>
      <c r="O685" s="173">
        <f>G685*104%</f>
        <v>83075.199999999997</v>
      </c>
      <c r="P685" s="172">
        <v>89173</v>
      </c>
      <c r="R685" s="173">
        <f t="shared" ref="R685" si="157">P685*103%</f>
        <v>91848.19</v>
      </c>
      <c r="Y685" s="172">
        <v>89173</v>
      </c>
    </row>
    <row r="686" spans="3:26" x14ac:dyDescent="0.2">
      <c r="D686" s="169" t="s">
        <v>103</v>
      </c>
      <c r="E686" s="281"/>
      <c r="F686" s="227"/>
      <c r="N686" s="172"/>
      <c r="Y686" s="173"/>
    </row>
    <row r="687" spans="3:26" x14ac:dyDescent="0.2">
      <c r="D687" s="169" t="s">
        <v>611</v>
      </c>
      <c r="F687" s="227"/>
      <c r="N687" s="172"/>
      <c r="Y687" s="173"/>
    </row>
    <row r="688" spans="3:26" x14ac:dyDescent="0.2">
      <c r="D688" s="169" t="s">
        <v>712</v>
      </c>
      <c r="F688" s="227"/>
      <c r="N688" s="172"/>
      <c r="Y688" s="173"/>
      <c r="Z688" s="169">
        <v>1200</v>
      </c>
    </row>
    <row r="689" spans="3:26" x14ac:dyDescent="0.2">
      <c r="C689" s="169" t="s">
        <v>563</v>
      </c>
      <c r="D689" s="169" t="s">
        <v>729</v>
      </c>
      <c r="E689" s="281">
        <v>112</v>
      </c>
      <c r="F689" s="171" t="s">
        <v>730</v>
      </c>
      <c r="G689" s="172">
        <v>62986</v>
      </c>
      <c r="N689" s="172">
        <f>SUM(G689+2000)</f>
        <v>64986</v>
      </c>
      <c r="O689" s="173">
        <f>G689*104%</f>
        <v>65505.440000000002</v>
      </c>
      <c r="P689" s="172">
        <v>71265</v>
      </c>
      <c r="R689" s="173">
        <f t="shared" ref="R689" si="158">P689*103%</f>
        <v>73402.95</v>
      </c>
      <c r="Y689" s="172">
        <v>71265</v>
      </c>
    </row>
    <row r="690" spans="3:26" x14ac:dyDescent="0.2">
      <c r="D690" s="169" t="s">
        <v>103</v>
      </c>
      <c r="E690" s="281"/>
      <c r="N690" s="172"/>
      <c r="Y690" s="173"/>
    </row>
    <row r="691" spans="3:26" x14ac:dyDescent="0.2">
      <c r="D691" s="169" t="s">
        <v>647</v>
      </c>
      <c r="E691" s="281"/>
      <c r="N691" s="172"/>
      <c r="Y691" s="173"/>
    </row>
    <row r="692" spans="3:26" x14ac:dyDescent="0.2">
      <c r="D692" s="169" t="s">
        <v>610</v>
      </c>
      <c r="E692" s="281"/>
      <c r="N692" s="172"/>
      <c r="Y692" s="173"/>
      <c r="Z692" s="169">
        <v>1200</v>
      </c>
    </row>
    <row r="693" spans="3:26" x14ac:dyDescent="0.2">
      <c r="C693" s="169" t="s">
        <v>563</v>
      </c>
      <c r="D693" s="169" t="s">
        <v>729</v>
      </c>
      <c r="E693" s="281">
        <v>112</v>
      </c>
      <c r="F693" s="171" t="s">
        <v>731</v>
      </c>
      <c r="G693" s="172">
        <v>62986</v>
      </c>
      <c r="N693" s="172">
        <f>SUM(G693+2000)</f>
        <v>64986</v>
      </c>
      <c r="O693" s="173">
        <f>G693*104%</f>
        <v>65505.440000000002</v>
      </c>
      <c r="P693" s="172">
        <v>71265</v>
      </c>
      <c r="R693" s="173">
        <f t="shared" ref="R693" si="159">P693*103%</f>
        <v>73402.95</v>
      </c>
      <c r="Y693" s="172">
        <v>71265</v>
      </c>
    </row>
    <row r="694" spans="3:26" x14ac:dyDescent="0.2">
      <c r="D694" s="169" t="s">
        <v>103</v>
      </c>
      <c r="E694" s="281"/>
      <c r="N694" s="172"/>
      <c r="Y694" s="173"/>
    </row>
    <row r="695" spans="3:26" x14ac:dyDescent="0.2">
      <c r="D695" s="169" t="s">
        <v>610</v>
      </c>
      <c r="N695" s="172"/>
      <c r="Y695" s="173"/>
      <c r="Z695" s="169">
        <v>1200</v>
      </c>
    </row>
    <row r="696" spans="3:26" x14ac:dyDescent="0.2">
      <c r="D696" s="169" t="s">
        <v>611</v>
      </c>
      <c r="N696" s="172"/>
      <c r="Y696" s="173"/>
    </row>
    <row r="697" spans="3:26" x14ac:dyDescent="0.2">
      <c r="C697" s="169" t="s">
        <v>563</v>
      </c>
      <c r="D697" s="222" t="s">
        <v>718</v>
      </c>
      <c r="E697" s="223">
        <v>110</v>
      </c>
      <c r="F697" s="223" t="s">
        <v>726</v>
      </c>
      <c r="G697" s="172">
        <v>53300</v>
      </c>
      <c r="K697" s="170" t="s">
        <v>720</v>
      </c>
      <c r="N697" s="172">
        <f>SUM(G697+2000)</f>
        <v>55300</v>
      </c>
      <c r="O697" s="173">
        <f>G697*104%</f>
        <v>55432</v>
      </c>
      <c r="P697" s="172">
        <v>60998</v>
      </c>
      <c r="R697" s="173">
        <f t="shared" ref="R697" si="160">P697*103%</f>
        <v>62827.94</v>
      </c>
      <c r="Y697" s="172">
        <v>60998</v>
      </c>
    </row>
    <row r="698" spans="3:26" x14ac:dyDescent="0.2">
      <c r="D698" s="169" t="s">
        <v>103</v>
      </c>
      <c r="E698" s="223"/>
      <c r="F698" s="223"/>
      <c r="N698" s="172"/>
      <c r="Y698" s="173"/>
    </row>
    <row r="699" spans="3:26" x14ac:dyDescent="0.2">
      <c r="D699" s="169" t="s">
        <v>619</v>
      </c>
      <c r="E699" s="223"/>
      <c r="F699" s="223"/>
      <c r="N699" s="172"/>
      <c r="Y699" s="173"/>
      <c r="Z699" s="169">
        <v>900</v>
      </c>
    </row>
    <row r="700" spans="3:26" x14ac:dyDescent="0.2">
      <c r="C700" s="169" t="s">
        <v>563</v>
      </c>
      <c r="D700" s="169" t="s">
        <v>718</v>
      </c>
      <c r="E700" s="281">
        <v>110</v>
      </c>
      <c r="F700" s="171" t="s">
        <v>727</v>
      </c>
      <c r="G700" s="172">
        <v>57800</v>
      </c>
      <c r="N700" s="172">
        <f>SUM(G700+2000)</f>
        <v>59800</v>
      </c>
      <c r="O700" s="173">
        <f>G700*104%</f>
        <v>60112</v>
      </c>
      <c r="P700" s="172">
        <v>65768</v>
      </c>
      <c r="R700" s="173">
        <f t="shared" ref="R700" si="161">P700*103%</f>
        <v>67741.040000000008</v>
      </c>
      <c r="Y700" s="172">
        <v>65768</v>
      </c>
    </row>
    <row r="701" spans="3:26" x14ac:dyDescent="0.2">
      <c r="D701" s="169" t="s">
        <v>103</v>
      </c>
      <c r="E701" s="281"/>
      <c r="N701" s="172"/>
      <c r="Y701" s="173"/>
    </row>
    <row r="702" spans="3:26" x14ac:dyDescent="0.2">
      <c r="D702" s="169" t="s">
        <v>610</v>
      </c>
      <c r="N702" s="172"/>
      <c r="Y702" s="173"/>
      <c r="Z702" s="169">
        <v>1200</v>
      </c>
    </row>
    <row r="703" spans="3:26" x14ac:dyDescent="0.2">
      <c r="D703" s="169" t="s">
        <v>611</v>
      </c>
      <c r="N703" s="172"/>
      <c r="Y703" s="173"/>
    </row>
    <row r="704" spans="3:26" x14ac:dyDescent="0.2">
      <c r="C704" s="169" t="s">
        <v>563</v>
      </c>
      <c r="D704" s="222" t="s">
        <v>718</v>
      </c>
      <c r="E704" s="223">
        <v>110</v>
      </c>
      <c r="F704" s="223" t="s">
        <v>719</v>
      </c>
      <c r="G704" s="172">
        <v>53300</v>
      </c>
      <c r="K704" s="170" t="s">
        <v>720</v>
      </c>
      <c r="N704" s="172">
        <f>SUM(G704+2000)</f>
        <v>55300</v>
      </c>
      <c r="O704" s="173">
        <f>G704*104%</f>
        <v>55432</v>
      </c>
      <c r="P704" s="172">
        <v>60998</v>
      </c>
      <c r="R704" s="173">
        <f t="shared" ref="R704" si="162">P704*103%</f>
        <v>62827.94</v>
      </c>
      <c r="Y704" s="172">
        <v>60998</v>
      </c>
    </row>
    <row r="705" spans="3:26" x14ac:dyDescent="0.2">
      <c r="D705" s="169" t="s">
        <v>103</v>
      </c>
      <c r="E705" s="223"/>
      <c r="F705" s="223"/>
      <c r="N705" s="172"/>
      <c r="Y705" s="173"/>
    </row>
    <row r="706" spans="3:26" x14ac:dyDescent="0.2">
      <c r="D706" s="169" t="s">
        <v>619</v>
      </c>
      <c r="E706" s="223"/>
      <c r="F706" s="223"/>
      <c r="N706" s="172"/>
      <c r="Y706" s="173"/>
      <c r="Z706" s="169">
        <v>900</v>
      </c>
    </row>
    <row r="707" spans="3:26" x14ac:dyDescent="0.2">
      <c r="C707" s="169" t="s">
        <v>563</v>
      </c>
      <c r="D707" s="169" t="s">
        <v>718</v>
      </c>
      <c r="E707" s="281">
        <v>110</v>
      </c>
      <c r="F707" s="171" t="s">
        <v>722</v>
      </c>
      <c r="G707" s="172">
        <v>52866</v>
      </c>
      <c r="K707" s="170" t="s">
        <v>723</v>
      </c>
      <c r="N707" s="172">
        <f>SUM(G707+2000)</f>
        <v>54866</v>
      </c>
      <c r="O707" s="173">
        <f>G707*104%</f>
        <v>54980.639999999999</v>
      </c>
      <c r="P707" s="172">
        <v>60538</v>
      </c>
      <c r="R707" s="173">
        <f t="shared" ref="R707" si="163">P707*103%</f>
        <v>62354.14</v>
      </c>
      <c r="Y707" s="172">
        <v>60538</v>
      </c>
    </row>
    <row r="708" spans="3:26" x14ac:dyDescent="0.2">
      <c r="D708" s="169" t="s">
        <v>103</v>
      </c>
      <c r="E708" s="281"/>
      <c r="N708" s="172"/>
      <c r="Y708" s="173"/>
    </row>
    <row r="709" spans="3:26" x14ac:dyDescent="0.2">
      <c r="D709" s="169" t="s">
        <v>610</v>
      </c>
      <c r="E709" s="281"/>
      <c r="N709" s="172"/>
      <c r="Y709" s="173"/>
      <c r="Z709" s="169">
        <v>1200</v>
      </c>
    </row>
    <row r="710" spans="3:26" x14ac:dyDescent="0.2">
      <c r="C710" s="169" t="s">
        <v>563</v>
      </c>
      <c r="D710" s="222" t="s">
        <v>718</v>
      </c>
      <c r="E710" s="223">
        <v>110</v>
      </c>
      <c r="F710" s="223" t="s">
        <v>721</v>
      </c>
      <c r="G710" s="172">
        <v>53300</v>
      </c>
      <c r="K710" s="170" t="s">
        <v>720</v>
      </c>
      <c r="N710" s="172">
        <f>SUM(G710+2000)</f>
        <v>55300</v>
      </c>
      <c r="O710" s="173">
        <f>G710*104%</f>
        <v>55432</v>
      </c>
      <c r="P710" s="172">
        <v>60998</v>
      </c>
      <c r="R710" s="173">
        <f t="shared" ref="R710" si="164">P710*103%</f>
        <v>62827.94</v>
      </c>
      <c r="Y710" s="172">
        <v>60998</v>
      </c>
    </row>
    <row r="711" spans="3:26" x14ac:dyDescent="0.2">
      <c r="D711" s="169" t="s">
        <v>103</v>
      </c>
      <c r="E711" s="223"/>
      <c r="F711" s="223"/>
      <c r="N711" s="172"/>
      <c r="Y711" s="173"/>
    </row>
    <row r="712" spans="3:26" x14ac:dyDescent="0.2">
      <c r="D712" s="169" t="s">
        <v>610</v>
      </c>
      <c r="E712" s="223"/>
      <c r="F712" s="223"/>
      <c r="N712" s="172"/>
      <c r="Y712" s="173"/>
      <c r="Z712" s="169">
        <v>1200</v>
      </c>
    </row>
    <row r="713" spans="3:26" x14ac:dyDescent="0.2">
      <c r="C713" s="169" t="s">
        <v>563</v>
      </c>
      <c r="D713" s="169" t="s">
        <v>724</v>
      </c>
      <c r="E713" s="281">
        <v>110</v>
      </c>
      <c r="F713" s="171" t="s">
        <v>725</v>
      </c>
      <c r="G713" s="172">
        <v>52866</v>
      </c>
      <c r="K713" s="170" t="s">
        <v>723</v>
      </c>
      <c r="N713" s="172">
        <f>SUM(G713+2000)</f>
        <v>54866</v>
      </c>
      <c r="O713" s="173">
        <f>G713*104%</f>
        <v>54980.639999999999</v>
      </c>
      <c r="P713" s="172">
        <v>60538</v>
      </c>
      <c r="R713" s="173">
        <f t="shared" ref="R713" si="165">P713*103%</f>
        <v>62354.14</v>
      </c>
      <c r="Y713" s="172">
        <v>60538</v>
      </c>
    </row>
    <row r="714" spans="3:26" x14ac:dyDescent="0.2">
      <c r="D714" s="169" t="s">
        <v>610</v>
      </c>
      <c r="E714" s="281"/>
      <c r="N714" s="172"/>
      <c r="Y714" s="173"/>
      <c r="Z714" s="169">
        <v>1200</v>
      </c>
    </row>
    <row r="715" spans="3:26" x14ac:dyDescent="0.2">
      <c r="C715" s="169" t="s">
        <v>563</v>
      </c>
      <c r="D715" s="169" t="s">
        <v>718</v>
      </c>
      <c r="E715" s="171">
        <v>110</v>
      </c>
      <c r="F715" s="171" t="s">
        <v>728</v>
      </c>
      <c r="G715" s="172">
        <v>53300</v>
      </c>
      <c r="N715" s="172">
        <f>SUM(G715+2000)</f>
        <v>55300</v>
      </c>
      <c r="O715" s="173">
        <f>G715*104%</f>
        <v>55432</v>
      </c>
      <c r="P715" s="172">
        <v>60998</v>
      </c>
      <c r="R715" s="173">
        <f t="shared" ref="R715" si="166">P715*103%</f>
        <v>62827.94</v>
      </c>
      <c r="Y715" s="172">
        <v>60998</v>
      </c>
    </row>
    <row r="716" spans="3:26" x14ac:dyDescent="0.2">
      <c r="D716" s="169" t="s">
        <v>103</v>
      </c>
      <c r="N716" s="172"/>
      <c r="Y716" s="173"/>
    </row>
    <row r="717" spans="3:26" x14ac:dyDescent="0.2">
      <c r="D717" s="169" t="s">
        <v>1096</v>
      </c>
      <c r="N717" s="172"/>
      <c r="Y717" s="173"/>
      <c r="Z717" s="169">
        <v>900</v>
      </c>
    </row>
    <row r="718" spans="3:26" x14ac:dyDescent="0.2">
      <c r="C718" s="169" t="s">
        <v>563</v>
      </c>
      <c r="D718" s="239" t="s">
        <v>688</v>
      </c>
      <c r="E718" s="282">
        <v>109</v>
      </c>
      <c r="F718" s="227" t="s">
        <v>689</v>
      </c>
      <c r="G718" s="228">
        <v>53000</v>
      </c>
      <c r="H718" s="228"/>
      <c r="I718" s="228"/>
      <c r="J718" s="226"/>
      <c r="K718" s="234"/>
      <c r="N718" s="172">
        <f>SUM(G718+2000)</f>
        <v>55000</v>
      </c>
      <c r="O718" s="173">
        <f>G718*104%</f>
        <v>55120</v>
      </c>
      <c r="P718" s="172">
        <v>60680</v>
      </c>
      <c r="R718" s="173">
        <f t="shared" ref="R718" si="167">P718*103%</f>
        <v>62500.4</v>
      </c>
      <c r="Y718" s="172">
        <v>60680</v>
      </c>
    </row>
    <row r="719" spans="3:26" x14ac:dyDescent="0.2">
      <c r="D719" s="169" t="s">
        <v>680</v>
      </c>
      <c r="E719" s="282"/>
      <c r="F719" s="227"/>
      <c r="G719" s="228"/>
      <c r="H719" s="228"/>
      <c r="I719" s="228"/>
      <c r="J719" s="226"/>
      <c r="K719" s="234"/>
      <c r="N719" s="172"/>
      <c r="Y719" s="173"/>
    </row>
    <row r="720" spans="3:26" x14ac:dyDescent="0.2">
      <c r="D720" s="169" t="s">
        <v>611</v>
      </c>
      <c r="E720" s="282"/>
      <c r="F720" s="227"/>
      <c r="N720" s="172"/>
      <c r="Y720" s="173"/>
    </row>
    <row r="721" spans="3:31" x14ac:dyDescent="0.2">
      <c r="C721" s="169" t="s">
        <v>563</v>
      </c>
      <c r="D721" s="226" t="s">
        <v>626</v>
      </c>
      <c r="E721" s="279">
        <v>108</v>
      </c>
      <c r="F721" s="227" t="s">
        <v>641</v>
      </c>
      <c r="G721" s="250">
        <v>47763</v>
      </c>
      <c r="H721" s="250"/>
      <c r="I721" s="250"/>
      <c r="J721" s="253"/>
      <c r="K721" s="252"/>
      <c r="L721" s="253"/>
      <c r="M721" s="253"/>
      <c r="N721" s="250">
        <f>SUM(G721+2000)</f>
        <v>49763</v>
      </c>
      <c r="O721" s="251">
        <f>G721*104%</f>
        <v>49673.520000000004</v>
      </c>
      <c r="P721" s="250">
        <v>52649</v>
      </c>
      <c r="R721" s="173">
        <f t="shared" ref="R721" si="168">P721*103%</f>
        <v>54228.47</v>
      </c>
      <c r="Y721" s="228">
        <v>52649</v>
      </c>
    </row>
    <row r="722" spans="3:31" x14ac:dyDescent="0.2">
      <c r="C722" s="226"/>
      <c r="D722" s="226" t="s">
        <v>610</v>
      </c>
      <c r="E722" s="279"/>
      <c r="F722" s="227"/>
      <c r="N722" s="172"/>
      <c r="Y722" s="173"/>
      <c r="Z722" s="169">
        <v>1200</v>
      </c>
    </row>
    <row r="723" spans="3:31" x14ac:dyDescent="0.2">
      <c r="C723" s="169" t="s">
        <v>563</v>
      </c>
      <c r="D723" s="169" t="s">
        <v>626</v>
      </c>
      <c r="E723" s="171">
        <v>108</v>
      </c>
      <c r="F723" s="171" t="s">
        <v>636</v>
      </c>
      <c r="G723" s="172">
        <v>48797</v>
      </c>
      <c r="N723" s="172">
        <f>SUM(G723+2000)</f>
        <v>50797</v>
      </c>
      <c r="O723" s="173">
        <f>G723*104%</f>
        <v>50748.880000000005</v>
      </c>
      <c r="P723" s="172">
        <v>56225</v>
      </c>
      <c r="R723" s="173">
        <f t="shared" ref="R723" si="169">P723*103%</f>
        <v>57911.75</v>
      </c>
      <c r="Y723" s="172">
        <v>56225</v>
      </c>
    </row>
    <row r="724" spans="3:31" x14ac:dyDescent="0.2">
      <c r="D724" s="226" t="s">
        <v>610</v>
      </c>
      <c r="N724" s="172"/>
      <c r="O724" s="173"/>
      <c r="P724" s="172"/>
      <c r="R724" s="173"/>
      <c r="Y724" s="172"/>
      <c r="Z724" s="169">
        <v>1200</v>
      </c>
    </row>
    <row r="725" spans="3:31" x14ac:dyDescent="0.2">
      <c r="C725" s="169" t="s">
        <v>563</v>
      </c>
      <c r="D725" s="169" t="s">
        <v>626</v>
      </c>
      <c r="E725" s="282">
        <v>108</v>
      </c>
      <c r="F725" s="171" t="s">
        <v>637</v>
      </c>
      <c r="G725" s="172">
        <v>47763</v>
      </c>
      <c r="N725" s="172">
        <f>SUM(G725+2000)</f>
        <v>49763</v>
      </c>
      <c r="O725" s="173">
        <f>G725*104%</f>
        <v>49673.520000000004</v>
      </c>
      <c r="P725" s="172">
        <v>55129</v>
      </c>
      <c r="R725" s="173">
        <f t="shared" ref="R725" si="170">P725*103%</f>
        <v>56782.87</v>
      </c>
      <c r="Y725" s="172">
        <v>55129</v>
      </c>
    </row>
    <row r="726" spans="3:31" x14ac:dyDescent="0.2">
      <c r="D726" s="222" t="s">
        <v>619</v>
      </c>
      <c r="E726" s="282"/>
      <c r="N726" s="172"/>
      <c r="O726" s="173"/>
      <c r="P726" s="172"/>
      <c r="Y726" s="172"/>
      <c r="Z726" s="169">
        <v>900</v>
      </c>
    </row>
    <row r="727" spans="3:31" x14ac:dyDescent="0.2">
      <c r="C727" s="169" t="s">
        <v>563</v>
      </c>
      <c r="D727" s="169" t="s">
        <v>626</v>
      </c>
      <c r="E727" s="282">
        <v>108</v>
      </c>
      <c r="F727" s="171" t="s">
        <v>640</v>
      </c>
      <c r="G727" s="172">
        <v>47763</v>
      </c>
      <c r="N727" s="172">
        <f>SUM(G727+2000)</f>
        <v>49763</v>
      </c>
      <c r="O727" s="173">
        <f>G727*104%</f>
        <v>49673.520000000004</v>
      </c>
      <c r="P727" s="172">
        <v>55129</v>
      </c>
      <c r="R727" s="173">
        <f t="shared" ref="R727" si="171">P727*103%</f>
        <v>56782.87</v>
      </c>
      <c r="Y727" s="172">
        <v>55129</v>
      </c>
    </row>
    <row r="728" spans="3:31" x14ac:dyDescent="0.2">
      <c r="D728" s="169" t="s">
        <v>610</v>
      </c>
      <c r="E728" s="282"/>
      <c r="N728" s="172"/>
      <c r="O728" s="173"/>
      <c r="P728" s="172"/>
      <c r="R728" s="173"/>
      <c r="Y728" s="172"/>
      <c r="Z728" s="169">
        <v>1200</v>
      </c>
    </row>
    <row r="729" spans="3:31" x14ac:dyDescent="0.2">
      <c r="C729" s="169" t="s">
        <v>563</v>
      </c>
      <c r="D729" s="169" t="s">
        <v>626</v>
      </c>
      <c r="E729" s="282">
        <v>108</v>
      </c>
      <c r="F729" s="171" t="s">
        <v>627</v>
      </c>
      <c r="G729" s="172">
        <v>48797</v>
      </c>
      <c r="K729" s="170" t="s">
        <v>628</v>
      </c>
      <c r="N729" s="172">
        <f>SUM(G729+2000)</f>
        <v>50797</v>
      </c>
      <c r="O729" s="173">
        <f>G729*104%</f>
        <v>50748.880000000005</v>
      </c>
      <c r="P729" s="172">
        <v>56225</v>
      </c>
      <c r="R729" s="173">
        <f t="shared" ref="R729" si="172">P729*103%</f>
        <v>57911.75</v>
      </c>
      <c r="Y729" s="172">
        <v>56225</v>
      </c>
    </row>
    <row r="730" spans="3:31" x14ac:dyDescent="0.2">
      <c r="D730" s="222" t="s">
        <v>142</v>
      </c>
      <c r="E730" s="282"/>
      <c r="N730" s="172"/>
      <c r="O730" s="173"/>
      <c r="P730" s="172"/>
      <c r="R730" s="173"/>
      <c r="Y730" s="172"/>
    </row>
    <row r="731" spans="3:31" x14ac:dyDescent="0.2">
      <c r="D731" s="169" t="s">
        <v>610</v>
      </c>
      <c r="E731" s="282"/>
      <c r="N731" s="172"/>
      <c r="Y731" s="173"/>
      <c r="Z731" s="169">
        <v>1200</v>
      </c>
    </row>
    <row r="732" spans="3:31" x14ac:dyDescent="0.2">
      <c r="C732" s="169" t="s">
        <v>563</v>
      </c>
      <c r="D732" s="169" t="s">
        <v>626</v>
      </c>
      <c r="E732" s="282">
        <v>108</v>
      </c>
      <c r="F732" s="171" t="s">
        <v>672</v>
      </c>
      <c r="G732" s="172">
        <v>38824</v>
      </c>
      <c r="K732" s="170" t="s">
        <v>653</v>
      </c>
      <c r="N732" s="172">
        <f>SUM(G732+2000)</f>
        <v>40824</v>
      </c>
      <c r="O732" s="173">
        <f>G732*104%</f>
        <v>40376.959999999999</v>
      </c>
      <c r="P732" s="172">
        <v>45653</v>
      </c>
      <c r="R732" s="173">
        <f t="shared" ref="R732" si="173">P732*103%</f>
        <v>47022.590000000004</v>
      </c>
      <c r="Y732" s="172">
        <v>45653</v>
      </c>
    </row>
    <row r="733" spans="3:31" x14ac:dyDescent="0.2">
      <c r="D733" s="226" t="s">
        <v>635</v>
      </c>
      <c r="E733" s="282"/>
      <c r="N733" s="172"/>
      <c r="O733" s="173"/>
      <c r="P733" s="172"/>
      <c r="Y733" s="172"/>
      <c r="Z733" s="169">
        <v>600</v>
      </c>
    </row>
    <row r="734" spans="3:31" x14ac:dyDescent="0.2">
      <c r="C734" s="169" t="s">
        <v>563</v>
      </c>
      <c r="D734" s="169" t="s">
        <v>626</v>
      </c>
      <c r="E734" s="282">
        <v>108</v>
      </c>
      <c r="F734" s="171" t="s">
        <v>673</v>
      </c>
      <c r="G734" s="172">
        <v>47331</v>
      </c>
      <c r="N734" s="172">
        <f>SUM(G734+2000)</f>
        <v>49331</v>
      </c>
      <c r="O734" s="173">
        <f>G734*104%</f>
        <v>49224.240000000005</v>
      </c>
      <c r="P734" s="172">
        <v>54671</v>
      </c>
      <c r="R734" s="173">
        <f t="shared" ref="R734" si="174">P734*103%</f>
        <v>56311.130000000005</v>
      </c>
      <c r="Y734" s="172">
        <v>54671</v>
      </c>
      <c r="AE734" s="222"/>
    </row>
    <row r="735" spans="3:31" x14ac:dyDescent="0.2">
      <c r="D735" s="226" t="s">
        <v>633</v>
      </c>
      <c r="E735" s="282"/>
      <c r="N735" s="172"/>
      <c r="O735" s="173"/>
      <c r="P735" s="172"/>
      <c r="Y735" s="172"/>
      <c r="Z735" s="169">
        <v>900</v>
      </c>
    </row>
    <row r="736" spans="3:31" x14ac:dyDescent="0.2">
      <c r="C736" s="169" t="s">
        <v>563</v>
      </c>
      <c r="D736" s="169" t="s">
        <v>626</v>
      </c>
      <c r="E736" s="282">
        <v>108</v>
      </c>
      <c r="F736" s="171" t="s">
        <v>655</v>
      </c>
      <c r="G736" s="172">
        <v>46174</v>
      </c>
      <c r="N736" s="172">
        <f>SUM(G736+2000)</f>
        <v>48174</v>
      </c>
      <c r="O736" s="173">
        <f>G736*104%</f>
        <v>48020.959999999999</v>
      </c>
      <c r="P736" s="172">
        <v>53444</v>
      </c>
      <c r="R736" s="173">
        <f t="shared" ref="R736" si="175">P736*103%</f>
        <v>55047.32</v>
      </c>
      <c r="Y736" s="172">
        <v>53444</v>
      </c>
    </row>
    <row r="737" spans="3:26" x14ac:dyDescent="0.2">
      <c r="D737" s="222" t="s">
        <v>103</v>
      </c>
      <c r="E737" s="282"/>
      <c r="N737" s="172"/>
      <c r="O737" s="173"/>
      <c r="P737" s="172"/>
      <c r="R737" s="173"/>
      <c r="Y737" s="172"/>
    </row>
    <row r="738" spans="3:26" x14ac:dyDescent="0.2">
      <c r="D738" s="169" t="s">
        <v>610</v>
      </c>
      <c r="E738" s="282"/>
      <c r="N738" s="172"/>
      <c r="Y738" s="173"/>
      <c r="Z738" s="169">
        <v>1200</v>
      </c>
    </row>
    <row r="739" spans="3:26" x14ac:dyDescent="0.2">
      <c r="C739" s="169" t="s">
        <v>563</v>
      </c>
      <c r="D739" s="169" t="s">
        <v>626</v>
      </c>
      <c r="E739" s="282">
        <v>108</v>
      </c>
      <c r="F739" s="227" t="s">
        <v>630</v>
      </c>
      <c r="G739" s="172">
        <v>45424</v>
      </c>
      <c r="N739" s="172">
        <f>SUM(G739+2000)</f>
        <v>47424</v>
      </c>
      <c r="O739" s="173">
        <f>G739*104%</f>
        <v>47240.959999999999</v>
      </c>
      <c r="P739" s="172">
        <v>52649</v>
      </c>
      <c r="R739" s="173">
        <f t="shared" ref="R739" si="176">P739*103%</f>
        <v>54228.47</v>
      </c>
      <c r="Y739" s="172">
        <v>52649</v>
      </c>
    </row>
    <row r="740" spans="3:26" x14ac:dyDescent="0.2">
      <c r="D740" s="222" t="s">
        <v>142</v>
      </c>
      <c r="E740" s="282"/>
      <c r="F740" s="227"/>
      <c r="N740" s="172"/>
      <c r="O740" s="173"/>
      <c r="P740" s="172"/>
      <c r="R740" s="173"/>
      <c r="Y740" s="172"/>
    </row>
    <row r="741" spans="3:26" x14ac:dyDescent="0.2">
      <c r="D741" s="169" t="s">
        <v>639</v>
      </c>
      <c r="E741" s="282"/>
      <c r="F741" s="227"/>
      <c r="N741" s="172"/>
      <c r="O741" s="173"/>
      <c r="P741" s="172"/>
      <c r="R741" s="173"/>
      <c r="Y741" s="172"/>
      <c r="Z741" s="169">
        <v>600</v>
      </c>
    </row>
    <row r="742" spans="3:26" x14ac:dyDescent="0.2">
      <c r="C742" s="169" t="s">
        <v>563</v>
      </c>
      <c r="D742" s="222" t="s">
        <v>626</v>
      </c>
      <c r="E742" s="282">
        <v>108</v>
      </c>
      <c r="F742" s="227" t="s">
        <v>632</v>
      </c>
      <c r="G742" s="172">
        <v>47800</v>
      </c>
      <c r="N742" s="172">
        <f>SUM(G742+2000)</f>
        <v>49800</v>
      </c>
      <c r="O742" s="173">
        <f>G742*104%</f>
        <v>49712</v>
      </c>
      <c r="P742" s="172">
        <v>55168</v>
      </c>
      <c r="R742" s="173">
        <f t="shared" ref="R742" si="177">P742*103%</f>
        <v>56823.040000000001</v>
      </c>
      <c r="Y742" s="172">
        <v>55168</v>
      </c>
    </row>
    <row r="743" spans="3:26" x14ac:dyDescent="0.2">
      <c r="D743" s="222" t="s">
        <v>142</v>
      </c>
      <c r="E743" s="282"/>
      <c r="F743" s="227"/>
      <c r="N743" s="172"/>
      <c r="O743" s="173"/>
      <c r="P743" s="172"/>
      <c r="R743" s="173"/>
      <c r="Y743" s="172"/>
    </row>
    <row r="744" spans="3:26" x14ac:dyDescent="0.2">
      <c r="D744" s="169" t="s">
        <v>619</v>
      </c>
      <c r="E744" s="282"/>
      <c r="F744" s="227"/>
      <c r="N744" s="172"/>
      <c r="Y744" s="173"/>
      <c r="Z744" s="169">
        <v>900</v>
      </c>
    </row>
    <row r="745" spans="3:26" x14ac:dyDescent="0.2">
      <c r="C745" s="169" t="s">
        <v>563</v>
      </c>
      <c r="D745" s="222" t="s">
        <v>626</v>
      </c>
      <c r="E745" s="277">
        <v>108</v>
      </c>
      <c r="F745" s="223" t="s">
        <v>629</v>
      </c>
      <c r="G745" s="172">
        <v>47763</v>
      </c>
      <c r="N745" s="172">
        <f>SUM(G745+2000)</f>
        <v>49763</v>
      </c>
      <c r="O745" s="173">
        <f>G745*104%</f>
        <v>49673.520000000004</v>
      </c>
      <c r="P745" s="172">
        <v>55129</v>
      </c>
      <c r="R745" s="173">
        <f t="shared" ref="R745" si="178">P745*103%</f>
        <v>56782.87</v>
      </c>
      <c r="Y745" s="172">
        <v>55129</v>
      </c>
    </row>
    <row r="746" spans="3:26" x14ac:dyDescent="0.2">
      <c r="D746" s="222" t="s">
        <v>142</v>
      </c>
      <c r="E746" s="277"/>
      <c r="F746" s="223"/>
      <c r="N746" s="172"/>
      <c r="O746" s="173"/>
      <c r="P746" s="172"/>
      <c r="Y746" s="172"/>
    </row>
    <row r="747" spans="3:26" x14ac:dyDescent="0.2">
      <c r="D747" s="222" t="s">
        <v>639</v>
      </c>
      <c r="E747" s="277"/>
      <c r="F747" s="223"/>
      <c r="N747" s="172"/>
      <c r="Y747" s="173"/>
      <c r="Z747" s="169">
        <v>600</v>
      </c>
    </row>
    <row r="748" spans="3:26" x14ac:dyDescent="0.2">
      <c r="C748" s="169" t="s">
        <v>563</v>
      </c>
      <c r="D748" s="169" t="s">
        <v>626</v>
      </c>
      <c r="E748" s="282">
        <v>108</v>
      </c>
      <c r="F748" s="171" t="s">
        <v>649</v>
      </c>
      <c r="G748" s="172">
        <v>47763</v>
      </c>
      <c r="N748" s="172">
        <f>SUM(G748+2000)</f>
        <v>49763</v>
      </c>
      <c r="O748" s="173">
        <f>G748*104%</f>
        <v>49673.520000000004</v>
      </c>
      <c r="P748" s="172">
        <v>55129</v>
      </c>
      <c r="R748" s="173">
        <f t="shared" ref="R748" si="179">P748*103%</f>
        <v>56782.87</v>
      </c>
      <c r="Y748" s="172">
        <v>55129</v>
      </c>
    </row>
    <row r="749" spans="3:26" x14ac:dyDescent="0.2">
      <c r="D749" s="169" t="s">
        <v>610</v>
      </c>
      <c r="E749" s="282"/>
      <c r="N749" s="172"/>
      <c r="Y749" s="173"/>
      <c r="Z749" s="169">
        <v>1200</v>
      </c>
    </row>
    <row r="750" spans="3:26" x14ac:dyDescent="0.2">
      <c r="C750" s="169" t="s">
        <v>563</v>
      </c>
      <c r="D750" s="169" t="s">
        <v>626</v>
      </c>
      <c r="E750" s="282">
        <v>108</v>
      </c>
      <c r="F750" s="227" t="s">
        <v>634</v>
      </c>
      <c r="N750" s="172"/>
      <c r="P750" s="172">
        <v>56783</v>
      </c>
      <c r="Q750" s="232"/>
      <c r="R750" s="173">
        <v>56783</v>
      </c>
      <c r="Y750" s="172">
        <v>56783</v>
      </c>
    </row>
    <row r="751" spans="3:26" x14ac:dyDescent="0.2">
      <c r="C751" s="169" t="s">
        <v>563</v>
      </c>
      <c r="D751" s="169" t="s">
        <v>626</v>
      </c>
      <c r="E751" s="282">
        <v>108</v>
      </c>
      <c r="F751" s="171" t="s">
        <v>651</v>
      </c>
      <c r="G751" s="172">
        <v>47331</v>
      </c>
      <c r="N751" s="172">
        <f>SUM(G751+2000)</f>
        <v>49331</v>
      </c>
      <c r="O751" s="173">
        <f>G751*104%</f>
        <v>49224.240000000005</v>
      </c>
      <c r="P751" s="172">
        <v>54671</v>
      </c>
      <c r="R751" s="173">
        <f t="shared" ref="R751" si="180">P751*103%</f>
        <v>56311.130000000005</v>
      </c>
      <c r="Y751" s="172">
        <v>54671</v>
      </c>
    </row>
    <row r="752" spans="3:26" x14ac:dyDescent="0.2">
      <c r="C752" s="169" t="s">
        <v>563</v>
      </c>
      <c r="D752" s="169" t="s">
        <v>626</v>
      </c>
      <c r="E752" s="282">
        <v>108</v>
      </c>
      <c r="F752" s="171" t="s">
        <v>656</v>
      </c>
      <c r="G752" s="172">
        <v>43721</v>
      </c>
      <c r="N752" s="172">
        <f>SUM(G752+2000)</f>
        <v>45721</v>
      </c>
      <c r="O752" s="173">
        <f>G752*104%</f>
        <v>45469.840000000004</v>
      </c>
      <c r="P752" s="172">
        <v>50844</v>
      </c>
      <c r="R752" s="173">
        <f t="shared" ref="R752" si="181">P752*103%</f>
        <v>52369.32</v>
      </c>
      <c r="Y752" s="172">
        <v>50844</v>
      </c>
    </row>
    <row r="753" spans="3:26" x14ac:dyDescent="0.2">
      <c r="C753" s="169" t="s">
        <v>563</v>
      </c>
      <c r="D753" s="169" t="s">
        <v>626</v>
      </c>
      <c r="E753" s="282">
        <v>108</v>
      </c>
      <c r="F753" s="171" t="s">
        <v>659</v>
      </c>
      <c r="G753" s="172">
        <v>43721</v>
      </c>
      <c r="N753" s="172">
        <f>SUM(G753+2000)</f>
        <v>45721</v>
      </c>
      <c r="O753" s="173">
        <f>G753*104%</f>
        <v>45469.840000000004</v>
      </c>
      <c r="P753" s="172">
        <v>50844</v>
      </c>
      <c r="R753" s="173">
        <f t="shared" ref="R753" si="182">P753*103%</f>
        <v>52369.32</v>
      </c>
      <c r="Y753" s="172">
        <v>50844</v>
      </c>
    </row>
    <row r="754" spans="3:26" x14ac:dyDescent="0.2">
      <c r="C754" s="169" t="s">
        <v>563</v>
      </c>
      <c r="D754" s="169" t="s">
        <v>660</v>
      </c>
      <c r="E754" s="282">
        <v>108</v>
      </c>
      <c r="F754" s="227" t="s">
        <v>661</v>
      </c>
      <c r="G754" s="172">
        <v>43721</v>
      </c>
      <c r="N754" s="172">
        <f>SUM(G754+2000)</f>
        <v>45721</v>
      </c>
      <c r="O754" s="173">
        <f>G754*104%</f>
        <v>45469.840000000004</v>
      </c>
      <c r="P754" s="172">
        <v>50844</v>
      </c>
      <c r="R754" s="173">
        <f t="shared" ref="R754" si="183">P754*103%</f>
        <v>52369.32</v>
      </c>
      <c r="Y754" s="172">
        <v>50844</v>
      </c>
    </row>
    <row r="755" spans="3:26" x14ac:dyDescent="0.2">
      <c r="C755" s="169" t="s">
        <v>563</v>
      </c>
      <c r="D755" s="169" t="s">
        <v>626</v>
      </c>
      <c r="E755" s="282">
        <v>108</v>
      </c>
      <c r="F755" s="171" t="s">
        <v>654</v>
      </c>
      <c r="G755" s="172">
        <v>44117</v>
      </c>
      <c r="N755" s="172">
        <f>SUM(G755+2000)</f>
        <v>46117</v>
      </c>
      <c r="O755" s="173">
        <f>G755*104%</f>
        <v>45881.68</v>
      </c>
      <c r="P755" s="172">
        <v>51264</v>
      </c>
      <c r="R755" s="173">
        <f t="shared" ref="R755" si="184">P755*103%</f>
        <v>52801.919999999998</v>
      </c>
      <c r="Y755" s="172">
        <v>51264</v>
      </c>
    </row>
    <row r="756" spans="3:26" x14ac:dyDescent="0.2">
      <c r="D756" s="169" t="s">
        <v>103</v>
      </c>
      <c r="E756" s="282"/>
      <c r="N756" s="172"/>
      <c r="O756" s="173"/>
      <c r="P756" s="172"/>
      <c r="Y756" s="172"/>
    </row>
    <row r="757" spans="3:26" x14ac:dyDescent="0.2">
      <c r="C757" s="169" t="s">
        <v>563</v>
      </c>
      <c r="D757" s="169" t="s">
        <v>626</v>
      </c>
      <c r="E757" s="282">
        <v>108</v>
      </c>
      <c r="F757" s="227" t="s">
        <v>666</v>
      </c>
      <c r="G757" s="228">
        <v>45301</v>
      </c>
      <c r="H757" s="228"/>
      <c r="I757" s="228"/>
      <c r="J757" s="226"/>
      <c r="K757" s="234"/>
      <c r="N757" s="172">
        <f>SUM(G757+2000)</f>
        <v>47301</v>
      </c>
      <c r="O757" s="173">
        <f>G757*104%</f>
        <v>47113.04</v>
      </c>
      <c r="P757" s="172">
        <v>52519</v>
      </c>
      <c r="R757" s="173">
        <f t="shared" ref="R757" si="185">P757*103%</f>
        <v>54094.57</v>
      </c>
      <c r="Y757" s="172">
        <v>52519</v>
      </c>
    </row>
    <row r="758" spans="3:26" x14ac:dyDescent="0.2">
      <c r="C758" s="169" t="s">
        <v>563</v>
      </c>
      <c r="D758" s="169" t="s">
        <v>626</v>
      </c>
      <c r="E758" s="282">
        <v>108</v>
      </c>
      <c r="F758" s="171" t="s">
        <v>664</v>
      </c>
      <c r="G758" s="172">
        <v>39171</v>
      </c>
      <c r="K758" s="170" t="s">
        <v>665</v>
      </c>
      <c r="N758" s="172">
        <f>SUM(G758+2000)</f>
        <v>41171</v>
      </c>
      <c r="O758" s="173">
        <f>G758*104%</f>
        <v>40737.840000000004</v>
      </c>
      <c r="P758" s="172">
        <v>46021</v>
      </c>
      <c r="R758" s="173">
        <f t="shared" ref="R758" si="186">P758*103%</f>
        <v>47401.630000000005</v>
      </c>
      <c r="Y758" s="172">
        <v>46021</v>
      </c>
    </row>
    <row r="759" spans="3:26" x14ac:dyDescent="0.2">
      <c r="D759" s="226" t="s">
        <v>610</v>
      </c>
      <c r="E759" s="282"/>
      <c r="N759" s="172"/>
      <c r="Y759" s="173"/>
      <c r="Z759" s="169">
        <v>1200</v>
      </c>
    </row>
    <row r="760" spans="3:26" x14ac:dyDescent="0.2">
      <c r="C760" s="169" t="s">
        <v>563</v>
      </c>
      <c r="D760" s="169" t="s">
        <v>626</v>
      </c>
      <c r="E760" s="282">
        <v>108</v>
      </c>
      <c r="F760" s="171" t="s">
        <v>652</v>
      </c>
      <c r="G760" s="172">
        <v>38824</v>
      </c>
      <c r="K760" s="170" t="s">
        <v>653</v>
      </c>
      <c r="N760" s="172">
        <f>SUM(G760+2000)</f>
        <v>40824</v>
      </c>
      <c r="O760" s="173">
        <f>G760*104%</f>
        <v>40376.959999999999</v>
      </c>
      <c r="P760" s="172">
        <v>45653</v>
      </c>
      <c r="R760" s="173">
        <f t="shared" ref="R760" si="187">P760*103%</f>
        <v>47022.590000000004</v>
      </c>
      <c r="Y760" s="172">
        <v>45653</v>
      </c>
    </row>
    <row r="761" spans="3:26" x14ac:dyDescent="0.2">
      <c r="C761" s="169" t="s">
        <v>563</v>
      </c>
      <c r="D761" s="169" t="s">
        <v>626</v>
      </c>
      <c r="E761" s="282">
        <v>108</v>
      </c>
      <c r="F761" s="171" t="s">
        <v>650</v>
      </c>
      <c r="G761" s="172">
        <v>47763</v>
      </c>
      <c r="N761" s="172">
        <f>SUM(G761+2000)</f>
        <v>49763</v>
      </c>
      <c r="O761" s="173">
        <f>G761*104%</f>
        <v>49673.520000000004</v>
      </c>
      <c r="P761" s="172">
        <v>55129</v>
      </c>
      <c r="R761" s="173">
        <f t="shared" ref="R761" si="188">P761*103%</f>
        <v>56782.87</v>
      </c>
      <c r="Y761" s="172">
        <v>55129</v>
      </c>
    </row>
    <row r="762" spans="3:26" x14ac:dyDescent="0.2">
      <c r="C762" s="169" t="s">
        <v>563</v>
      </c>
      <c r="D762" s="169" t="s">
        <v>626</v>
      </c>
      <c r="E762" s="282">
        <v>108</v>
      </c>
      <c r="F762" s="171" t="s">
        <v>674</v>
      </c>
      <c r="G762" s="172">
        <v>38824</v>
      </c>
      <c r="K762" s="170" t="s">
        <v>653</v>
      </c>
      <c r="N762" s="172">
        <f>SUM(G762+2000)</f>
        <v>40824</v>
      </c>
      <c r="O762" s="173">
        <f>G762*104%</f>
        <v>40376.959999999999</v>
      </c>
      <c r="P762" s="172">
        <v>45653</v>
      </c>
      <c r="R762" s="173">
        <f t="shared" ref="R762" si="189">P762*103%</f>
        <v>47022.590000000004</v>
      </c>
      <c r="Y762" s="172">
        <v>45653</v>
      </c>
    </row>
    <row r="763" spans="3:26" x14ac:dyDescent="0.2">
      <c r="D763" s="169" t="s">
        <v>142</v>
      </c>
      <c r="E763" s="282"/>
      <c r="N763" s="172"/>
      <c r="O763" s="173"/>
      <c r="P763" s="172"/>
      <c r="R763" s="173"/>
      <c r="Y763" s="172"/>
    </row>
    <row r="764" spans="3:26" x14ac:dyDescent="0.2">
      <c r="D764" s="226" t="s">
        <v>610</v>
      </c>
      <c r="E764" s="282"/>
      <c r="N764" s="172"/>
      <c r="Y764" s="173"/>
      <c r="Z764" s="169">
        <v>1200</v>
      </c>
    </row>
    <row r="765" spans="3:26" x14ac:dyDescent="0.2">
      <c r="C765" s="169" t="s">
        <v>563</v>
      </c>
      <c r="D765" s="169" t="s">
        <v>626</v>
      </c>
      <c r="E765" s="282">
        <v>108</v>
      </c>
      <c r="F765" s="171" t="s">
        <v>669</v>
      </c>
      <c r="G765" s="172">
        <v>38823</v>
      </c>
      <c r="K765" s="170" t="s">
        <v>670</v>
      </c>
      <c r="N765" s="172">
        <f>SUM(G765+2000)</f>
        <v>40823</v>
      </c>
      <c r="O765" s="173">
        <f>G765*104%</f>
        <v>40375.919999999998</v>
      </c>
      <c r="P765" s="172">
        <v>45652</v>
      </c>
      <c r="R765" s="173">
        <v>47023</v>
      </c>
      <c r="Y765" s="172">
        <v>45652</v>
      </c>
    </row>
    <row r="766" spans="3:26" x14ac:dyDescent="0.2">
      <c r="C766" s="169" t="s">
        <v>563</v>
      </c>
      <c r="D766" s="169" t="s">
        <v>626</v>
      </c>
      <c r="E766" s="282">
        <v>108</v>
      </c>
      <c r="F766" s="171" t="s">
        <v>662</v>
      </c>
      <c r="G766" s="172">
        <v>38824</v>
      </c>
      <c r="K766" s="170" t="s">
        <v>653</v>
      </c>
      <c r="N766" s="172">
        <f>SUM(G766+2000)</f>
        <v>40824</v>
      </c>
      <c r="O766" s="173">
        <f>G766*104%</f>
        <v>40376.959999999999</v>
      </c>
      <c r="P766" s="172">
        <v>45653</v>
      </c>
      <c r="R766" s="173">
        <f t="shared" ref="R766" si="190">P766*103%</f>
        <v>47022.590000000004</v>
      </c>
      <c r="Y766" s="172">
        <v>45653</v>
      </c>
    </row>
    <row r="767" spans="3:26" x14ac:dyDescent="0.2">
      <c r="D767" s="169" t="s">
        <v>619</v>
      </c>
      <c r="E767" s="282"/>
      <c r="N767" s="172"/>
      <c r="O767" s="173"/>
      <c r="P767" s="172"/>
      <c r="R767" s="173"/>
      <c r="Y767" s="172"/>
      <c r="Z767" s="169">
        <v>900</v>
      </c>
    </row>
    <row r="768" spans="3:26" x14ac:dyDescent="0.2">
      <c r="C768" s="169" t="s">
        <v>563</v>
      </c>
      <c r="D768" s="169" t="s">
        <v>626</v>
      </c>
      <c r="E768" s="282">
        <v>108</v>
      </c>
      <c r="F768" s="171" t="s">
        <v>667</v>
      </c>
      <c r="G768" s="172">
        <v>37371</v>
      </c>
      <c r="K768" s="170" t="s">
        <v>668</v>
      </c>
      <c r="N768" s="172">
        <f>SUM(G768+2000)</f>
        <v>39371</v>
      </c>
      <c r="O768" s="173">
        <f>G768*104%</f>
        <v>38865.840000000004</v>
      </c>
      <c r="P768" s="172">
        <v>44113</v>
      </c>
      <c r="R768" s="173">
        <v>49399</v>
      </c>
      <c r="Y768" s="172">
        <v>44113</v>
      </c>
    </row>
    <row r="769" spans="3:26" x14ac:dyDescent="0.2">
      <c r="C769" s="169" t="s">
        <v>563</v>
      </c>
      <c r="D769" s="169" t="s">
        <v>626</v>
      </c>
      <c r="E769" s="282">
        <v>108</v>
      </c>
      <c r="F769" s="171" t="s">
        <v>671</v>
      </c>
      <c r="G769" s="172">
        <v>38800</v>
      </c>
      <c r="K769" s="170" t="s">
        <v>658</v>
      </c>
      <c r="N769" s="172">
        <f>SUM(G769+2000)</f>
        <v>40800</v>
      </c>
      <c r="O769" s="173">
        <f>G769*104%</f>
        <v>40352</v>
      </c>
      <c r="P769" s="172">
        <v>45628</v>
      </c>
      <c r="R769" s="173">
        <f t="shared" ref="R769" si="191">P769*103%</f>
        <v>46996.840000000004</v>
      </c>
      <c r="Y769" s="172">
        <v>45628</v>
      </c>
    </row>
    <row r="770" spans="3:26" x14ac:dyDescent="0.2">
      <c r="D770" s="226" t="s">
        <v>624</v>
      </c>
      <c r="E770" s="282"/>
      <c r="N770" s="172"/>
      <c r="O770" s="173"/>
      <c r="P770" s="172"/>
      <c r="Y770" s="172"/>
      <c r="Z770" s="169">
        <v>1200</v>
      </c>
    </row>
    <row r="771" spans="3:26" x14ac:dyDescent="0.2">
      <c r="C771" s="169" t="s">
        <v>563</v>
      </c>
      <c r="D771" s="169" t="s">
        <v>626</v>
      </c>
      <c r="E771" s="282">
        <v>108</v>
      </c>
      <c r="F771" s="171" t="s">
        <v>631</v>
      </c>
      <c r="G771" s="172">
        <v>45424</v>
      </c>
      <c r="N771" s="172">
        <f t="shared" ref="N771:N777" si="192">SUM(G771+2000)</f>
        <v>47424</v>
      </c>
      <c r="O771" s="173">
        <f t="shared" ref="O771:O777" si="193">G771*104%</f>
        <v>47240.959999999999</v>
      </c>
      <c r="P771" s="172">
        <v>52649</v>
      </c>
      <c r="R771" s="173">
        <f t="shared" ref="R771" si="194">P771*103%</f>
        <v>54228.47</v>
      </c>
      <c r="Y771" s="172">
        <v>52649</v>
      </c>
    </row>
    <row r="772" spans="3:26" x14ac:dyDescent="0.2">
      <c r="C772" s="169" t="s">
        <v>563</v>
      </c>
      <c r="D772" s="169" t="s">
        <v>642</v>
      </c>
      <c r="E772" s="282">
        <v>108</v>
      </c>
      <c r="F772" s="171" t="s">
        <v>643</v>
      </c>
      <c r="G772" s="172">
        <v>45424</v>
      </c>
      <c r="K772" s="262" t="s">
        <v>644</v>
      </c>
      <c r="N772" s="172">
        <f t="shared" si="192"/>
        <v>47424</v>
      </c>
      <c r="O772" s="173">
        <f t="shared" si="193"/>
        <v>47240.959999999999</v>
      </c>
      <c r="P772" s="172">
        <v>52649</v>
      </c>
      <c r="R772" s="173">
        <f t="shared" ref="R772" si="195">P772*103%</f>
        <v>54228.47</v>
      </c>
      <c r="Y772" s="172">
        <v>52649</v>
      </c>
    </row>
    <row r="773" spans="3:26" x14ac:dyDescent="0.2">
      <c r="C773" s="169" t="s">
        <v>563</v>
      </c>
      <c r="D773" s="222" t="s">
        <v>626</v>
      </c>
      <c r="E773" s="277">
        <v>108</v>
      </c>
      <c r="F773" s="223" t="s">
        <v>657</v>
      </c>
      <c r="G773" s="172">
        <v>38800</v>
      </c>
      <c r="K773" s="170" t="s">
        <v>658</v>
      </c>
      <c r="N773" s="172">
        <f t="shared" si="192"/>
        <v>40800</v>
      </c>
      <c r="O773" s="173">
        <f t="shared" si="193"/>
        <v>40352</v>
      </c>
      <c r="P773" s="172">
        <v>45628</v>
      </c>
      <c r="R773" s="173">
        <f t="shared" ref="R773" si="196">P773*103%</f>
        <v>46996.840000000004</v>
      </c>
      <c r="Y773" s="172">
        <v>45628</v>
      </c>
    </row>
    <row r="774" spans="3:26" x14ac:dyDescent="0.2">
      <c r="C774" s="169" t="s">
        <v>563</v>
      </c>
      <c r="D774" s="169" t="s">
        <v>626</v>
      </c>
      <c r="E774" s="282">
        <v>108</v>
      </c>
      <c r="F774" s="171" t="s">
        <v>663</v>
      </c>
      <c r="G774" s="172">
        <v>43721</v>
      </c>
      <c r="N774" s="172">
        <f t="shared" si="192"/>
        <v>45721</v>
      </c>
      <c r="O774" s="173">
        <f t="shared" si="193"/>
        <v>45469.840000000004</v>
      </c>
      <c r="P774" s="172">
        <v>50844</v>
      </c>
      <c r="R774" s="173">
        <f t="shared" ref="R774" si="197">P774*103%</f>
        <v>52369.32</v>
      </c>
      <c r="Y774" s="172">
        <v>50844</v>
      </c>
    </row>
    <row r="775" spans="3:26" x14ac:dyDescent="0.2">
      <c r="C775" s="169" t="s">
        <v>563</v>
      </c>
      <c r="D775" s="169" t="s">
        <v>626</v>
      </c>
      <c r="E775" s="282">
        <v>108</v>
      </c>
      <c r="F775" s="171" t="s">
        <v>638</v>
      </c>
      <c r="G775" s="172">
        <v>47616</v>
      </c>
      <c r="N775" s="172">
        <f t="shared" si="192"/>
        <v>49616</v>
      </c>
      <c r="O775" s="173">
        <f t="shared" si="193"/>
        <v>49520.639999999999</v>
      </c>
      <c r="P775" s="172">
        <v>54973</v>
      </c>
      <c r="R775" s="173">
        <f t="shared" ref="R775" si="198">P775*103%</f>
        <v>56622.19</v>
      </c>
      <c r="Y775" s="172">
        <v>54973</v>
      </c>
    </row>
    <row r="776" spans="3:26" x14ac:dyDescent="0.2">
      <c r="C776" s="169" t="s">
        <v>563</v>
      </c>
      <c r="D776" s="169" t="s">
        <v>626</v>
      </c>
      <c r="E776" s="282">
        <v>108</v>
      </c>
      <c r="F776" s="171" t="s">
        <v>645</v>
      </c>
      <c r="G776" s="172">
        <v>41000</v>
      </c>
      <c r="K776" s="262" t="s">
        <v>646</v>
      </c>
      <c r="N776" s="172">
        <f t="shared" si="192"/>
        <v>43000</v>
      </c>
      <c r="O776" s="173">
        <f t="shared" si="193"/>
        <v>42640</v>
      </c>
      <c r="P776" s="172">
        <v>47960</v>
      </c>
      <c r="R776" s="173">
        <f t="shared" ref="R776" si="199">P776*103%</f>
        <v>49398.8</v>
      </c>
      <c r="Y776" s="172">
        <v>47960</v>
      </c>
    </row>
    <row r="777" spans="3:26" x14ac:dyDescent="0.2">
      <c r="C777" s="169" t="s">
        <v>563</v>
      </c>
      <c r="D777" s="221" t="s">
        <v>626</v>
      </c>
      <c r="E777" s="237">
        <v>108</v>
      </c>
      <c r="F777" s="228" t="s">
        <v>675</v>
      </c>
      <c r="G777" s="172">
        <v>37000</v>
      </c>
      <c r="K777" s="170" t="s">
        <v>149</v>
      </c>
      <c r="N777" s="172">
        <f t="shared" si="192"/>
        <v>39000</v>
      </c>
      <c r="O777" s="173">
        <f t="shared" si="193"/>
        <v>38480</v>
      </c>
      <c r="P777" s="172">
        <v>43720</v>
      </c>
      <c r="R777" s="173">
        <v>49399</v>
      </c>
      <c r="Y777" s="172">
        <v>43720</v>
      </c>
    </row>
    <row r="778" spans="3:26" x14ac:dyDescent="0.2">
      <c r="C778" s="169" t="s">
        <v>563</v>
      </c>
      <c r="D778" s="221" t="s">
        <v>626</v>
      </c>
      <c r="E778" s="237">
        <v>108</v>
      </c>
      <c r="F778" s="228" t="s">
        <v>676</v>
      </c>
      <c r="G778" s="172">
        <v>37000</v>
      </c>
      <c r="K778" s="170" t="s">
        <v>149</v>
      </c>
      <c r="N778" s="172">
        <f>SUM(G778+2000)</f>
        <v>39000</v>
      </c>
      <c r="O778" s="173">
        <f>G778*104%</f>
        <v>38480</v>
      </c>
      <c r="P778" s="172">
        <v>43720</v>
      </c>
      <c r="R778" s="173">
        <v>49399</v>
      </c>
      <c r="Y778" s="172">
        <v>43720</v>
      </c>
    </row>
    <row r="779" spans="3:26" x14ac:dyDescent="0.2">
      <c r="D779" s="222" t="s">
        <v>103</v>
      </c>
      <c r="E779" s="237"/>
      <c r="F779" s="228"/>
      <c r="N779" s="172"/>
      <c r="O779" s="173"/>
      <c r="P779" s="172"/>
      <c r="R779" s="173"/>
      <c r="Y779" s="172"/>
    </row>
    <row r="780" spans="3:26" x14ac:dyDescent="0.2">
      <c r="D780" s="226" t="s">
        <v>619</v>
      </c>
      <c r="E780" s="237"/>
      <c r="F780" s="228"/>
      <c r="N780" s="172"/>
      <c r="O780" s="173"/>
      <c r="P780" s="172"/>
      <c r="R780" s="173"/>
      <c r="Y780" s="172"/>
      <c r="Z780" s="169">
        <v>900</v>
      </c>
    </row>
    <row r="781" spans="3:26" x14ac:dyDescent="0.2">
      <c r="C781" s="221" t="s">
        <v>563</v>
      </c>
      <c r="D781" s="221" t="s">
        <v>626</v>
      </c>
      <c r="E781" s="279">
        <v>108</v>
      </c>
      <c r="F781" s="236" t="s">
        <v>1109</v>
      </c>
      <c r="G781" s="237">
        <v>42199</v>
      </c>
      <c r="H781" s="237"/>
      <c r="I781" s="237"/>
      <c r="J781" s="221"/>
      <c r="K781" s="271" t="s">
        <v>695</v>
      </c>
      <c r="L781" s="221"/>
      <c r="M781" s="221"/>
      <c r="N781" s="237">
        <f>SUM(G781+2000)</f>
        <v>44199</v>
      </c>
      <c r="O781" s="283">
        <f>G781*104%</f>
        <v>43886.96</v>
      </c>
      <c r="P781" s="237">
        <v>49231</v>
      </c>
      <c r="R781" s="173">
        <f t="shared" ref="R781" si="200">P781*103%</f>
        <v>50707.93</v>
      </c>
      <c r="Y781" s="237">
        <v>49231</v>
      </c>
    </row>
    <row r="782" spans="3:26" x14ac:dyDescent="0.2">
      <c r="C782" s="226" t="s">
        <v>563</v>
      </c>
      <c r="D782" s="221" t="s">
        <v>1212</v>
      </c>
      <c r="E782" s="279">
        <v>108</v>
      </c>
      <c r="F782" s="236" t="s">
        <v>1108</v>
      </c>
      <c r="G782" s="228">
        <v>43000</v>
      </c>
      <c r="H782" s="228"/>
      <c r="I782" s="228"/>
      <c r="J782" s="226"/>
      <c r="K782" s="234"/>
      <c r="L782" s="226"/>
      <c r="M782" s="226"/>
      <c r="N782" s="228">
        <f>SUM(G782+2000)</f>
        <v>45000</v>
      </c>
      <c r="O782" s="235">
        <f>G782*104%</f>
        <v>44720</v>
      </c>
      <c r="P782" s="228">
        <v>50080</v>
      </c>
      <c r="R782" s="173">
        <f t="shared" ref="R782" si="201">P782*103%</f>
        <v>51582.400000000001</v>
      </c>
      <c r="Y782" s="228">
        <v>50080</v>
      </c>
    </row>
    <row r="783" spans="3:26" x14ac:dyDescent="0.2">
      <c r="C783" s="226"/>
      <c r="D783" s="226" t="s">
        <v>619</v>
      </c>
      <c r="E783" s="279"/>
      <c r="F783" s="236"/>
      <c r="G783" s="228"/>
      <c r="H783" s="228"/>
      <c r="I783" s="228"/>
      <c r="J783" s="226"/>
      <c r="K783" s="234"/>
      <c r="L783" s="226"/>
      <c r="M783" s="226"/>
      <c r="N783" s="228"/>
      <c r="O783" s="235"/>
      <c r="P783" s="228"/>
      <c r="R783" s="173"/>
      <c r="Y783" s="228"/>
      <c r="Z783" s="169">
        <v>900</v>
      </c>
    </row>
    <row r="784" spans="3:26" x14ac:dyDescent="0.2">
      <c r="C784" s="226" t="s">
        <v>563</v>
      </c>
      <c r="D784" s="221" t="s">
        <v>1134</v>
      </c>
      <c r="E784" s="279">
        <v>108</v>
      </c>
      <c r="F784" s="236" t="s">
        <v>1135</v>
      </c>
      <c r="G784" s="228"/>
      <c r="H784" s="228"/>
      <c r="I784" s="228"/>
      <c r="J784" s="226"/>
      <c r="K784" s="234"/>
      <c r="L784" s="226"/>
      <c r="M784" s="226"/>
      <c r="N784" s="228"/>
      <c r="O784" s="226"/>
      <c r="P784" s="284">
        <v>45653</v>
      </c>
      <c r="R784" s="173">
        <v>45653</v>
      </c>
      <c r="Y784" s="284">
        <v>45653</v>
      </c>
    </row>
    <row r="785" spans="3:26" x14ac:dyDescent="0.2">
      <c r="C785" s="169" t="s">
        <v>563</v>
      </c>
      <c r="D785" s="222" t="s">
        <v>626</v>
      </c>
      <c r="E785" s="277">
        <v>108</v>
      </c>
      <c r="F785" s="223" t="s">
        <v>1144</v>
      </c>
      <c r="G785" s="172">
        <v>45424</v>
      </c>
      <c r="N785" s="172">
        <f t="shared" ref="N785" si="202">SUM(G785+2000)</f>
        <v>47424</v>
      </c>
      <c r="O785" s="173">
        <f t="shared" ref="O785" si="203">G785*104%</f>
        <v>47240.959999999999</v>
      </c>
      <c r="P785" s="172">
        <v>52649</v>
      </c>
      <c r="Q785" s="169"/>
      <c r="R785" s="173">
        <f t="shared" ref="R785" si="204">P785*103%</f>
        <v>54228.47</v>
      </c>
      <c r="Y785" s="172">
        <v>52649</v>
      </c>
    </row>
    <row r="786" spans="3:26" x14ac:dyDescent="0.2">
      <c r="C786" s="226"/>
      <c r="D786" s="226" t="s">
        <v>619</v>
      </c>
      <c r="E786" s="279"/>
      <c r="F786" s="223"/>
      <c r="N786" s="172"/>
      <c r="Q786" s="169"/>
      <c r="Y786" s="173"/>
      <c r="Z786" s="169">
        <v>900</v>
      </c>
    </row>
    <row r="787" spans="3:26" x14ac:dyDescent="0.2">
      <c r="C787" s="226" t="s">
        <v>563</v>
      </c>
      <c r="D787" s="222" t="s">
        <v>626</v>
      </c>
      <c r="E787" s="277">
        <v>108</v>
      </c>
      <c r="F787" s="223" t="s">
        <v>1145</v>
      </c>
      <c r="G787" s="172">
        <v>45424</v>
      </c>
      <c r="N787" s="172">
        <f>SUM(G787+2000)</f>
        <v>47424</v>
      </c>
      <c r="O787" s="173">
        <f>G787*104%</f>
        <v>47240.959999999999</v>
      </c>
      <c r="P787" s="172">
        <v>52649</v>
      </c>
      <c r="Q787" s="169"/>
      <c r="R787" s="173">
        <f t="shared" ref="R787" si="205">P787*103%</f>
        <v>54228.47</v>
      </c>
      <c r="Y787" s="172">
        <v>52649</v>
      </c>
    </row>
    <row r="788" spans="3:26" x14ac:dyDescent="0.2">
      <c r="C788" s="226"/>
      <c r="D788" s="222" t="s">
        <v>619</v>
      </c>
      <c r="E788" s="277"/>
      <c r="F788" s="223"/>
      <c r="N788" s="172"/>
      <c r="Q788" s="169"/>
      <c r="Y788" s="173"/>
      <c r="Z788" s="169">
        <v>900</v>
      </c>
    </row>
    <row r="789" spans="3:26" x14ac:dyDescent="0.2">
      <c r="C789" s="169" t="s">
        <v>563</v>
      </c>
      <c r="D789" s="222" t="s">
        <v>626</v>
      </c>
      <c r="E789" s="277">
        <v>108</v>
      </c>
      <c r="F789" s="223" t="s">
        <v>1147</v>
      </c>
      <c r="G789" s="172">
        <v>45424</v>
      </c>
      <c r="N789" s="172">
        <f>SUM(G789+2000)</f>
        <v>47424</v>
      </c>
      <c r="O789" s="173">
        <f>G789*104%</f>
        <v>47240.959999999999</v>
      </c>
      <c r="P789" s="172">
        <v>52649</v>
      </c>
      <c r="Q789" s="169"/>
      <c r="R789" s="173">
        <v>56783</v>
      </c>
      <c r="Y789" s="172">
        <v>52649</v>
      </c>
    </row>
    <row r="790" spans="3:26" x14ac:dyDescent="0.2">
      <c r="D790" s="169" t="s">
        <v>610</v>
      </c>
      <c r="E790" s="282"/>
      <c r="F790" s="223"/>
      <c r="N790" s="172"/>
      <c r="Q790" s="169"/>
      <c r="Y790" s="173"/>
      <c r="Z790" s="169">
        <v>1200</v>
      </c>
    </row>
    <row r="791" spans="3:26" x14ac:dyDescent="0.2">
      <c r="C791" s="169" t="s">
        <v>563</v>
      </c>
      <c r="D791" s="226" t="s">
        <v>1212</v>
      </c>
      <c r="E791" s="279">
        <v>108</v>
      </c>
      <c r="F791" s="227" t="s">
        <v>1146</v>
      </c>
      <c r="G791" s="250">
        <v>45424</v>
      </c>
      <c r="H791" s="250"/>
      <c r="I791" s="250"/>
      <c r="J791" s="253"/>
      <c r="K791" s="252" t="s">
        <v>613</v>
      </c>
      <c r="L791" s="253"/>
      <c r="M791" s="253"/>
      <c r="N791" s="250">
        <f>SUM(G791+2000)</f>
        <v>47424</v>
      </c>
      <c r="O791" s="255">
        <f>G791*104%</f>
        <v>47240.959999999999</v>
      </c>
      <c r="P791" s="250">
        <v>55129</v>
      </c>
      <c r="Q791" s="169"/>
      <c r="R791" s="173">
        <v>54228</v>
      </c>
      <c r="Y791" s="228">
        <v>55129</v>
      </c>
    </row>
    <row r="792" spans="3:26" x14ac:dyDescent="0.2">
      <c r="C792" s="226"/>
      <c r="D792" s="169" t="s">
        <v>639</v>
      </c>
      <c r="F792" s="227"/>
      <c r="N792" s="172"/>
      <c r="Q792" s="169"/>
      <c r="Y792" s="173"/>
      <c r="Z792" s="169">
        <v>600</v>
      </c>
    </row>
    <row r="793" spans="3:26" x14ac:dyDescent="0.2">
      <c r="C793" s="169" t="s">
        <v>563</v>
      </c>
      <c r="D793" s="222" t="s">
        <v>626</v>
      </c>
      <c r="E793" s="282">
        <v>108</v>
      </c>
      <c r="F793" s="171" t="s">
        <v>1148</v>
      </c>
      <c r="G793" s="172">
        <v>38824</v>
      </c>
      <c r="N793" s="172">
        <f>SUM(G793+2000)</f>
        <v>40824</v>
      </c>
      <c r="O793" s="173">
        <f>G793*104%</f>
        <v>40376.959999999999</v>
      </c>
      <c r="P793" s="172">
        <v>45653</v>
      </c>
      <c r="Q793" s="169"/>
      <c r="R793" s="173">
        <f t="shared" ref="R793" si="206">P793*103%</f>
        <v>47022.590000000004</v>
      </c>
      <c r="Y793" s="172">
        <v>45653</v>
      </c>
    </row>
    <row r="794" spans="3:26" x14ac:dyDescent="0.2">
      <c r="D794" s="222" t="s">
        <v>639</v>
      </c>
      <c r="E794" s="282"/>
      <c r="N794" s="172"/>
      <c r="O794" s="173"/>
      <c r="P794" s="172"/>
      <c r="Q794" s="169"/>
      <c r="Y794" s="172"/>
      <c r="Z794" s="169">
        <v>600</v>
      </c>
    </row>
    <row r="795" spans="3:26" x14ac:dyDescent="0.2">
      <c r="C795" s="169" t="s">
        <v>563</v>
      </c>
      <c r="D795" s="222" t="s">
        <v>626</v>
      </c>
      <c r="E795" s="282">
        <v>108</v>
      </c>
      <c r="F795" s="171" t="s">
        <v>1149</v>
      </c>
      <c r="G795" s="172">
        <v>38800</v>
      </c>
      <c r="N795" s="172">
        <f>SUM(G795+2000)</f>
        <v>40800</v>
      </c>
      <c r="O795" s="173">
        <f>G795*104%</f>
        <v>40352</v>
      </c>
      <c r="P795" s="172">
        <v>45628</v>
      </c>
      <c r="Q795" s="169"/>
      <c r="R795" s="173">
        <f t="shared" ref="R795" si="207">P795*103%</f>
        <v>46996.840000000004</v>
      </c>
      <c r="Y795" s="172">
        <v>45628</v>
      </c>
    </row>
    <row r="796" spans="3:26" x14ac:dyDescent="0.2">
      <c r="D796" s="222" t="s">
        <v>610</v>
      </c>
      <c r="E796" s="282"/>
      <c r="N796" s="172"/>
      <c r="O796" s="173"/>
      <c r="P796" s="172"/>
      <c r="Q796" s="169"/>
      <c r="Y796" s="172"/>
      <c r="Z796" s="169">
        <v>1200</v>
      </c>
    </row>
    <row r="797" spans="3:26" x14ac:dyDescent="0.2">
      <c r="C797" s="169" t="s">
        <v>563</v>
      </c>
      <c r="D797" s="222" t="s">
        <v>626</v>
      </c>
      <c r="E797" s="279">
        <v>108</v>
      </c>
      <c r="F797" s="227" t="s">
        <v>1150</v>
      </c>
      <c r="G797" s="172">
        <v>45424</v>
      </c>
      <c r="N797" s="172">
        <f>SUM(G797+2000)</f>
        <v>47424</v>
      </c>
      <c r="O797" s="173">
        <f>G797*104%</f>
        <v>47240.959999999999</v>
      </c>
      <c r="P797" s="172">
        <v>52649</v>
      </c>
      <c r="Q797" s="169"/>
      <c r="R797" s="173">
        <f t="shared" ref="R797" si="208">P797*103%</f>
        <v>54228.47</v>
      </c>
      <c r="Y797" s="172">
        <v>52649</v>
      </c>
    </row>
    <row r="798" spans="3:26" x14ac:dyDescent="0.2">
      <c r="D798" s="169" t="s">
        <v>610</v>
      </c>
      <c r="E798" s="282"/>
      <c r="F798" s="227"/>
      <c r="N798" s="172"/>
      <c r="Q798" s="169"/>
      <c r="Y798" s="173"/>
      <c r="Z798" s="169">
        <v>1200</v>
      </c>
    </row>
    <row r="799" spans="3:26" x14ac:dyDescent="0.2">
      <c r="C799" s="169" t="s">
        <v>563</v>
      </c>
      <c r="D799" s="222" t="s">
        <v>626</v>
      </c>
      <c r="E799" s="277">
        <v>108</v>
      </c>
      <c r="F799" s="223" t="s">
        <v>1151</v>
      </c>
      <c r="G799" s="172">
        <v>38800</v>
      </c>
      <c r="N799" s="172">
        <f>SUM(G799+2000)</f>
        <v>40800</v>
      </c>
      <c r="O799" s="173">
        <f>G799*104%</f>
        <v>40352</v>
      </c>
      <c r="P799" s="172">
        <v>45628</v>
      </c>
      <c r="Q799" s="169"/>
      <c r="R799" s="173">
        <f t="shared" ref="R799" si="209">P799*103%</f>
        <v>46996.840000000004</v>
      </c>
      <c r="Y799" s="172">
        <v>45628</v>
      </c>
    </row>
    <row r="800" spans="3:26" x14ac:dyDescent="0.2">
      <c r="D800" s="169" t="s">
        <v>610</v>
      </c>
      <c r="E800" s="277"/>
      <c r="F800" s="223"/>
      <c r="N800" s="172"/>
      <c r="O800" s="173"/>
      <c r="P800" s="172"/>
      <c r="Q800" s="169"/>
      <c r="R800" s="173"/>
      <c r="Y800" s="172"/>
      <c r="Z800" s="169">
        <v>1200</v>
      </c>
    </row>
    <row r="801" spans="3:26" x14ac:dyDescent="0.2">
      <c r="C801" s="169" t="s">
        <v>563</v>
      </c>
      <c r="D801" s="222" t="s">
        <v>626</v>
      </c>
      <c r="E801" s="277">
        <v>108</v>
      </c>
      <c r="F801" s="223" t="s">
        <v>1152</v>
      </c>
      <c r="G801" s="172">
        <v>45424</v>
      </c>
      <c r="N801" s="172">
        <f>SUM(G801+2000)</f>
        <v>47424</v>
      </c>
      <c r="O801" s="220">
        <f>G801*104%</f>
        <v>47240.959999999999</v>
      </c>
      <c r="P801" s="172">
        <v>52649</v>
      </c>
      <c r="Q801" s="169"/>
      <c r="R801" s="173">
        <f t="shared" ref="R801" si="210">P801*103%</f>
        <v>54228.47</v>
      </c>
      <c r="Y801" s="172">
        <v>52649</v>
      </c>
    </row>
    <row r="802" spans="3:26" x14ac:dyDescent="0.2">
      <c r="C802" s="226"/>
      <c r="D802" s="222" t="s">
        <v>610</v>
      </c>
      <c r="E802" s="277"/>
      <c r="F802" s="223"/>
      <c r="N802" s="172"/>
      <c r="Q802" s="169"/>
      <c r="Y802" s="173"/>
      <c r="Z802" s="169">
        <v>1200</v>
      </c>
    </row>
    <row r="803" spans="3:26" x14ac:dyDescent="0.2">
      <c r="C803" s="169" t="s">
        <v>563</v>
      </c>
      <c r="D803" s="222" t="s">
        <v>626</v>
      </c>
      <c r="E803" s="279">
        <v>108</v>
      </c>
      <c r="F803" s="227" t="s">
        <v>1153</v>
      </c>
      <c r="G803" s="172">
        <v>45424</v>
      </c>
      <c r="N803" s="172">
        <f>SUM(G803+2000)</f>
        <v>47424</v>
      </c>
      <c r="O803" s="173">
        <f>G803*104%</f>
        <v>47240.959999999999</v>
      </c>
      <c r="P803" s="172">
        <v>52649</v>
      </c>
      <c r="Q803" s="169"/>
      <c r="R803" s="173">
        <f t="shared" ref="R803" si="211">P803*103%</f>
        <v>54228.47</v>
      </c>
      <c r="Y803" s="172">
        <v>52649</v>
      </c>
    </row>
    <row r="804" spans="3:26" x14ac:dyDescent="0.2">
      <c r="C804" s="226"/>
      <c r="D804" s="226" t="s">
        <v>619</v>
      </c>
      <c r="E804" s="279"/>
      <c r="F804" s="227"/>
      <c r="N804" s="172"/>
      <c r="Q804" s="169"/>
      <c r="Y804" s="173"/>
      <c r="Z804" s="169">
        <v>900</v>
      </c>
    </row>
    <row r="805" spans="3:26" x14ac:dyDescent="0.2">
      <c r="C805" s="169" t="s">
        <v>563</v>
      </c>
      <c r="D805" s="222" t="s">
        <v>626</v>
      </c>
      <c r="E805" s="277">
        <v>108</v>
      </c>
      <c r="F805" s="223" t="s">
        <v>1154</v>
      </c>
      <c r="G805" s="172">
        <v>38800</v>
      </c>
      <c r="N805" s="172">
        <f>SUM(G805+2000)</f>
        <v>40800</v>
      </c>
      <c r="O805" s="173">
        <f>G805*104%</f>
        <v>40352</v>
      </c>
      <c r="P805" s="172">
        <v>45628</v>
      </c>
      <c r="Q805" s="169"/>
      <c r="R805" s="173">
        <f t="shared" ref="R805" si="212">P805*103%</f>
        <v>46996.840000000004</v>
      </c>
      <c r="Y805" s="172">
        <v>45628</v>
      </c>
    </row>
    <row r="806" spans="3:26" x14ac:dyDescent="0.2">
      <c r="D806" s="226" t="s">
        <v>610</v>
      </c>
      <c r="E806" s="277"/>
      <c r="F806" s="223"/>
      <c r="N806" s="172"/>
      <c r="Q806" s="169"/>
      <c r="Y806" s="173"/>
      <c r="Z806" s="169">
        <v>1200</v>
      </c>
    </row>
    <row r="807" spans="3:26" x14ac:dyDescent="0.2">
      <c r="C807" s="226" t="s">
        <v>563</v>
      </c>
      <c r="D807" s="226" t="s">
        <v>1156</v>
      </c>
      <c r="E807" s="279">
        <v>108</v>
      </c>
      <c r="F807" s="223" t="s">
        <v>1155</v>
      </c>
      <c r="G807" s="228"/>
      <c r="H807" s="228"/>
      <c r="I807" s="228"/>
      <c r="J807" s="226"/>
      <c r="K807" s="234"/>
      <c r="L807" s="226"/>
      <c r="M807" s="226"/>
      <c r="N807" s="228"/>
      <c r="O807" s="226"/>
      <c r="P807" s="284">
        <v>45653</v>
      </c>
      <c r="Q807" s="169"/>
      <c r="R807" s="173">
        <v>45653</v>
      </c>
      <c r="Y807" s="284">
        <v>45653</v>
      </c>
    </row>
    <row r="808" spans="3:26" x14ac:dyDescent="0.2">
      <c r="C808" s="226"/>
      <c r="D808" s="221"/>
      <c r="E808" s="279"/>
      <c r="F808" s="236"/>
      <c r="G808" s="228"/>
      <c r="H808" s="228"/>
      <c r="I808" s="228"/>
      <c r="J808" s="226"/>
      <c r="K808" s="234"/>
      <c r="L808" s="226"/>
      <c r="M808" s="226"/>
      <c r="N808" s="228"/>
      <c r="O808" s="226"/>
      <c r="P808" s="235"/>
      <c r="Y808" s="235"/>
    </row>
    <row r="809" spans="3:26" x14ac:dyDescent="0.2">
      <c r="C809" s="169" t="s">
        <v>563</v>
      </c>
      <c r="D809" s="169" t="s">
        <v>684</v>
      </c>
      <c r="E809" s="282">
        <v>109</v>
      </c>
      <c r="F809" s="227" t="s">
        <v>703</v>
      </c>
      <c r="G809" s="228">
        <v>47202</v>
      </c>
      <c r="H809" s="228"/>
      <c r="I809" s="228"/>
      <c r="J809" s="226"/>
      <c r="K809" s="234"/>
      <c r="N809" s="172">
        <f>SUM(G809+2000)</f>
        <v>49202</v>
      </c>
      <c r="O809" s="173">
        <f>G809*104%</f>
        <v>49090.080000000002</v>
      </c>
      <c r="P809" s="172">
        <v>54534</v>
      </c>
      <c r="R809" s="173">
        <f t="shared" ref="R809" si="213">P809*103%</f>
        <v>56170.020000000004</v>
      </c>
      <c r="Y809" s="172">
        <v>54534</v>
      </c>
    </row>
    <row r="810" spans="3:26" x14ac:dyDescent="0.2">
      <c r="D810" s="169" t="s">
        <v>680</v>
      </c>
      <c r="E810" s="282"/>
      <c r="F810" s="227"/>
      <c r="G810" s="228"/>
      <c r="H810" s="228"/>
      <c r="I810" s="228"/>
      <c r="J810" s="226"/>
      <c r="K810" s="234"/>
      <c r="N810" s="172"/>
      <c r="Y810" s="173"/>
    </row>
    <row r="811" spans="3:26" x14ac:dyDescent="0.2">
      <c r="D811" s="169" t="s">
        <v>611</v>
      </c>
      <c r="E811" s="282"/>
      <c r="F811" s="227"/>
      <c r="N811" s="172"/>
      <c r="Y811" s="173"/>
    </row>
    <row r="812" spans="3:26" x14ac:dyDescent="0.2">
      <c r="C812" s="169" t="s">
        <v>563</v>
      </c>
      <c r="D812" s="169" t="s">
        <v>684</v>
      </c>
      <c r="E812" s="282">
        <v>109</v>
      </c>
      <c r="F812" s="171" t="s">
        <v>699</v>
      </c>
      <c r="G812" s="172">
        <v>46641</v>
      </c>
      <c r="N812" s="172">
        <f>SUM(G812+2000)</f>
        <v>48641</v>
      </c>
      <c r="O812" s="173">
        <f>G812*104%</f>
        <v>48506.64</v>
      </c>
      <c r="P812" s="172">
        <v>53940</v>
      </c>
      <c r="Q812" s="169"/>
      <c r="R812" s="173">
        <f t="shared" ref="R812" si="214">P812*103%</f>
        <v>55558.200000000004</v>
      </c>
      <c r="Y812" s="172">
        <v>53940</v>
      </c>
    </row>
    <row r="813" spans="3:26" x14ac:dyDescent="0.2">
      <c r="D813" s="169" t="s">
        <v>680</v>
      </c>
      <c r="E813" s="282"/>
      <c r="N813" s="172"/>
      <c r="O813" s="173"/>
      <c r="P813" s="172"/>
      <c r="Q813" s="169"/>
      <c r="R813" s="173"/>
      <c r="Y813" s="172"/>
    </row>
    <row r="814" spans="3:26" x14ac:dyDescent="0.2">
      <c r="D814" s="169" t="s">
        <v>635</v>
      </c>
      <c r="E814" s="282"/>
      <c r="N814" s="172"/>
      <c r="O814" s="173"/>
      <c r="P814" s="172"/>
      <c r="Q814" s="169"/>
      <c r="Y814" s="172"/>
      <c r="Z814" s="169">
        <v>600</v>
      </c>
    </row>
    <row r="815" spans="3:26" x14ac:dyDescent="0.2">
      <c r="D815" s="169" t="s">
        <v>611</v>
      </c>
      <c r="E815" s="282"/>
      <c r="N815" s="172"/>
      <c r="Q815" s="169"/>
      <c r="Y815" s="173"/>
    </row>
    <row r="816" spans="3:26" x14ac:dyDescent="0.2">
      <c r="C816" s="169" t="s">
        <v>563</v>
      </c>
      <c r="D816" s="169" t="s">
        <v>684</v>
      </c>
      <c r="E816" s="282">
        <v>109</v>
      </c>
      <c r="F816" s="171" t="s">
        <v>697</v>
      </c>
      <c r="G816" s="172">
        <v>55130</v>
      </c>
      <c r="N816" s="172">
        <f>SUM(G816+2000)</f>
        <v>57130</v>
      </c>
      <c r="O816" s="173">
        <f>G816*104%</f>
        <v>57335.200000000004</v>
      </c>
      <c r="P816" s="172">
        <v>62938</v>
      </c>
      <c r="Q816" s="169"/>
      <c r="R816" s="173">
        <f t="shared" ref="R816" si="215">P816*103%</f>
        <v>64826.14</v>
      </c>
      <c r="Y816" s="172">
        <v>62938</v>
      </c>
    </row>
    <row r="817" spans="3:26" x14ac:dyDescent="0.2">
      <c r="D817" s="169" t="s">
        <v>619</v>
      </c>
      <c r="E817" s="282"/>
      <c r="N817" s="172"/>
      <c r="Q817" s="169"/>
      <c r="Y817" s="173"/>
      <c r="Z817" s="169">
        <v>900</v>
      </c>
    </row>
    <row r="818" spans="3:26" x14ac:dyDescent="0.2">
      <c r="D818" s="169" t="s">
        <v>611</v>
      </c>
      <c r="E818" s="282"/>
      <c r="N818" s="172"/>
      <c r="Q818" s="169"/>
      <c r="Y818" s="173"/>
    </row>
    <row r="819" spans="3:26" x14ac:dyDescent="0.2">
      <c r="C819" s="169" t="s">
        <v>563</v>
      </c>
      <c r="D819" s="169" t="s">
        <v>684</v>
      </c>
      <c r="E819" s="282">
        <v>109</v>
      </c>
      <c r="F819" s="171" t="s">
        <v>700</v>
      </c>
      <c r="G819" s="172">
        <v>48100</v>
      </c>
      <c r="N819" s="172">
        <f>SUM(G819+2000)</f>
        <v>50100</v>
      </c>
      <c r="O819" s="173">
        <f>G819*104%</f>
        <v>50024</v>
      </c>
      <c r="P819" s="172">
        <v>55486</v>
      </c>
      <c r="Q819" s="169"/>
      <c r="R819" s="173">
        <f t="shared" ref="R819" si="216">P819*103%</f>
        <v>57150.58</v>
      </c>
      <c r="Y819" s="172">
        <v>55486</v>
      </c>
    </row>
    <row r="820" spans="3:26" x14ac:dyDescent="0.2">
      <c r="D820" s="169" t="s">
        <v>680</v>
      </c>
      <c r="E820" s="282"/>
      <c r="N820" s="172"/>
      <c r="Q820" s="169"/>
      <c r="Y820" s="173"/>
    </row>
    <row r="821" spans="3:26" x14ac:dyDescent="0.2">
      <c r="D821" s="169" t="s">
        <v>639</v>
      </c>
      <c r="E821" s="282"/>
      <c r="N821" s="172"/>
      <c r="Q821" s="169"/>
      <c r="Y821" s="173"/>
      <c r="Z821" s="169">
        <v>600</v>
      </c>
    </row>
    <row r="822" spans="3:26" x14ac:dyDescent="0.2">
      <c r="D822" s="169" t="s">
        <v>611</v>
      </c>
      <c r="E822" s="282"/>
      <c r="N822" s="172"/>
      <c r="Q822" s="169"/>
      <c r="Y822" s="173"/>
    </row>
    <row r="823" spans="3:26" x14ac:dyDescent="0.2">
      <c r="C823" s="169" t="s">
        <v>563</v>
      </c>
      <c r="D823" s="169" t="s">
        <v>684</v>
      </c>
      <c r="E823" s="282">
        <v>109</v>
      </c>
      <c r="F823" s="227" t="s">
        <v>691</v>
      </c>
      <c r="G823" s="228">
        <v>47202</v>
      </c>
      <c r="H823" s="228"/>
      <c r="I823" s="228"/>
      <c r="J823" s="226"/>
      <c r="K823" s="234"/>
      <c r="N823" s="172">
        <f>SUM(G823+2000)</f>
        <v>49202</v>
      </c>
      <c r="O823" s="173">
        <f>G823*104%</f>
        <v>49090.080000000002</v>
      </c>
      <c r="P823" s="172">
        <v>54534</v>
      </c>
      <c r="Q823" s="169"/>
      <c r="R823" s="173">
        <f t="shared" ref="R823" si="217">P823*103%</f>
        <v>56170.020000000004</v>
      </c>
      <c r="Y823" s="172">
        <v>54534</v>
      </c>
    </row>
    <row r="824" spans="3:26" x14ac:dyDescent="0.2">
      <c r="D824" s="169" t="s">
        <v>680</v>
      </c>
      <c r="E824" s="282"/>
      <c r="F824" s="227"/>
      <c r="G824" s="228"/>
      <c r="H824" s="228"/>
      <c r="I824" s="228"/>
      <c r="J824" s="226"/>
      <c r="K824" s="234"/>
      <c r="N824" s="172"/>
      <c r="Q824" s="169"/>
      <c r="Y824" s="173"/>
    </row>
    <row r="825" spans="3:26" x14ac:dyDescent="0.2">
      <c r="D825" s="169" t="s">
        <v>635</v>
      </c>
      <c r="E825" s="282"/>
      <c r="F825" s="227"/>
      <c r="G825" s="228"/>
      <c r="H825" s="228"/>
      <c r="I825" s="228"/>
      <c r="J825" s="226"/>
      <c r="K825" s="234"/>
      <c r="N825" s="172"/>
      <c r="Q825" s="169"/>
      <c r="Y825" s="173"/>
      <c r="Z825" s="169">
        <v>600</v>
      </c>
    </row>
    <row r="826" spans="3:26" x14ac:dyDescent="0.2">
      <c r="D826" s="169" t="s">
        <v>611</v>
      </c>
      <c r="E826" s="282"/>
      <c r="F826" s="227"/>
      <c r="N826" s="172"/>
      <c r="Q826" s="169"/>
      <c r="Y826" s="173"/>
    </row>
    <row r="827" spans="3:26" x14ac:dyDescent="0.2">
      <c r="C827" s="169" t="s">
        <v>563</v>
      </c>
      <c r="D827" s="222" t="s">
        <v>684</v>
      </c>
      <c r="E827" s="277">
        <v>109</v>
      </c>
      <c r="F827" s="223" t="s">
        <v>698</v>
      </c>
      <c r="G827" s="172">
        <v>48878</v>
      </c>
      <c r="N827" s="172">
        <f>SUM(G827+2000)</f>
        <v>50878</v>
      </c>
      <c r="O827" s="173">
        <f>G827*104%</f>
        <v>50833.120000000003</v>
      </c>
      <c r="P827" s="172">
        <v>56311</v>
      </c>
      <c r="Q827" s="169"/>
      <c r="R827" s="173">
        <f t="shared" ref="R827" si="218">P827*103%</f>
        <v>58000.33</v>
      </c>
      <c r="Y827" s="172">
        <v>56311</v>
      </c>
    </row>
    <row r="828" spans="3:26" x14ac:dyDescent="0.2">
      <c r="D828" s="169" t="s">
        <v>680</v>
      </c>
      <c r="E828" s="277"/>
      <c r="F828" s="223"/>
      <c r="N828" s="172"/>
      <c r="Q828" s="169"/>
      <c r="Y828" s="173"/>
    </row>
    <row r="829" spans="3:26" x14ac:dyDescent="0.2">
      <c r="D829" s="169" t="s">
        <v>610</v>
      </c>
      <c r="E829" s="277"/>
      <c r="F829" s="223"/>
      <c r="N829" s="172"/>
      <c r="Q829" s="169"/>
      <c r="Y829" s="173"/>
      <c r="Z829" s="169">
        <v>1200</v>
      </c>
    </row>
    <row r="830" spans="3:26" x14ac:dyDescent="0.2">
      <c r="D830" s="169" t="s">
        <v>611</v>
      </c>
      <c r="E830" s="277"/>
      <c r="F830" s="223"/>
      <c r="N830" s="172"/>
      <c r="Q830" s="169"/>
      <c r="Y830" s="173"/>
    </row>
    <row r="831" spans="3:26" x14ac:dyDescent="0.2">
      <c r="C831" s="169" t="s">
        <v>563</v>
      </c>
      <c r="D831" s="222" t="s">
        <v>684</v>
      </c>
      <c r="E831" s="277">
        <v>109</v>
      </c>
      <c r="F831" s="223" t="s">
        <v>692</v>
      </c>
      <c r="G831" s="172">
        <v>48940</v>
      </c>
      <c r="N831" s="172">
        <f>SUM(G831+2000)</f>
        <v>50940</v>
      </c>
      <c r="O831" s="173">
        <f>G831*104%</f>
        <v>50897.599999999999</v>
      </c>
      <c r="P831" s="172">
        <v>56377</v>
      </c>
      <c r="Q831" s="169"/>
      <c r="R831" s="173">
        <f t="shared" ref="R831" si="219">P831*103%</f>
        <v>58068.310000000005</v>
      </c>
      <c r="Y831" s="172">
        <v>56377</v>
      </c>
    </row>
    <row r="832" spans="3:26" x14ac:dyDescent="0.2">
      <c r="D832" s="169" t="s">
        <v>680</v>
      </c>
      <c r="E832" s="277"/>
      <c r="F832" s="223"/>
      <c r="N832" s="172"/>
      <c r="Q832" s="169"/>
      <c r="Y832" s="173"/>
    </row>
    <row r="833" spans="3:26" x14ac:dyDescent="0.2">
      <c r="D833" s="169" t="s">
        <v>619</v>
      </c>
      <c r="E833" s="277"/>
      <c r="F833" s="223"/>
      <c r="N833" s="172"/>
      <c r="Q833" s="169"/>
      <c r="Y833" s="173"/>
      <c r="Z833" s="169">
        <v>900</v>
      </c>
    </row>
    <row r="834" spans="3:26" x14ac:dyDescent="0.2">
      <c r="D834" s="169" t="s">
        <v>611</v>
      </c>
      <c r="E834" s="277"/>
      <c r="F834" s="223"/>
      <c r="N834" s="172"/>
      <c r="Q834" s="169"/>
      <c r="Y834" s="173"/>
    </row>
    <row r="835" spans="3:26" x14ac:dyDescent="0.2">
      <c r="C835" s="221" t="s">
        <v>563</v>
      </c>
      <c r="D835" s="221" t="s">
        <v>684</v>
      </c>
      <c r="E835" s="279">
        <v>109</v>
      </c>
      <c r="F835" s="236" t="s">
        <v>694</v>
      </c>
      <c r="G835" s="237">
        <v>42199</v>
      </c>
      <c r="H835" s="237"/>
      <c r="I835" s="237"/>
      <c r="J835" s="221"/>
      <c r="K835" s="271" t="s">
        <v>695</v>
      </c>
      <c r="L835" s="221"/>
      <c r="M835" s="221"/>
      <c r="N835" s="237">
        <f>SUM(G835+2000)</f>
        <v>44199</v>
      </c>
      <c r="O835" s="283">
        <f>G835*104%</f>
        <v>43886.96</v>
      </c>
      <c r="P835" s="237">
        <v>0</v>
      </c>
      <c r="Q835" s="226"/>
      <c r="R835" s="235">
        <v>55357</v>
      </c>
      <c r="Y835" s="237">
        <v>0</v>
      </c>
    </row>
    <row r="836" spans="3:26" x14ac:dyDescent="0.2">
      <c r="C836" s="221"/>
      <c r="D836" s="169" t="s">
        <v>680</v>
      </c>
      <c r="E836" s="279"/>
      <c r="F836" s="236"/>
      <c r="G836" s="237"/>
      <c r="H836" s="237"/>
      <c r="I836" s="237"/>
      <c r="J836" s="221"/>
      <c r="K836" s="271"/>
      <c r="L836" s="221"/>
      <c r="M836" s="221"/>
      <c r="N836" s="237"/>
      <c r="O836" s="283"/>
      <c r="P836" s="237"/>
      <c r="Q836" s="226"/>
      <c r="R836" s="235"/>
      <c r="Y836" s="237"/>
    </row>
    <row r="837" spans="3:26" x14ac:dyDescent="0.2">
      <c r="C837" s="221"/>
      <c r="D837" s="221" t="s">
        <v>611</v>
      </c>
      <c r="E837" s="279"/>
      <c r="F837" s="236"/>
      <c r="G837" s="237"/>
      <c r="H837" s="237"/>
      <c r="I837" s="237"/>
      <c r="J837" s="221"/>
      <c r="K837" s="225"/>
      <c r="L837" s="221"/>
      <c r="M837" s="221"/>
      <c r="N837" s="237"/>
      <c r="O837" s="221"/>
      <c r="P837" s="283"/>
      <c r="Q837" s="226"/>
      <c r="R837" s="226"/>
      <c r="Y837" s="283"/>
    </row>
    <row r="838" spans="3:26" x14ac:dyDescent="0.2">
      <c r="C838" s="221"/>
      <c r="D838" s="226" t="s">
        <v>633</v>
      </c>
      <c r="E838" s="279"/>
      <c r="F838" s="236"/>
      <c r="G838" s="237"/>
      <c r="H838" s="237"/>
      <c r="I838" s="237"/>
      <c r="J838" s="221"/>
      <c r="K838" s="225"/>
      <c r="L838" s="221"/>
      <c r="M838" s="221"/>
      <c r="N838" s="237"/>
      <c r="O838" s="221"/>
      <c r="P838" s="283"/>
      <c r="Q838" s="226"/>
      <c r="R838" s="226"/>
      <c r="Y838" s="283"/>
      <c r="Z838" s="169">
        <v>900</v>
      </c>
    </row>
    <row r="839" spans="3:26" x14ac:dyDescent="0.2">
      <c r="C839" s="169" t="s">
        <v>563</v>
      </c>
      <c r="D839" s="169" t="s">
        <v>684</v>
      </c>
      <c r="E839" s="282">
        <v>109</v>
      </c>
      <c r="F839" s="171" t="s">
        <v>685</v>
      </c>
      <c r="G839" s="228">
        <v>46458</v>
      </c>
      <c r="N839" s="172">
        <f>SUM(G839+2000)</f>
        <v>48458</v>
      </c>
      <c r="O839" s="173">
        <f>G839*104%</f>
        <v>48316.32</v>
      </c>
      <c r="P839" s="172">
        <v>53745</v>
      </c>
      <c r="Q839" s="169"/>
      <c r="R839" s="173">
        <f t="shared" ref="R839" si="220">P839*103%</f>
        <v>55357.35</v>
      </c>
      <c r="Y839" s="172">
        <v>53745</v>
      </c>
    </row>
    <row r="840" spans="3:26" x14ac:dyDescent="0.2">
      <c r="D840" s="169" t="s">
        <v>680</v>
      </c>
      <c r="E840" s="282"/>
      <c r="G840" s="228"/>
      <c r="H840" s="228"/>
      <c r="I840" s="228"/>
      <c r="J840" s="226"/>
      <c r="K840" s="234"/>
      <c r="L840" s="226"/>
      <c r="M840" s="226"/>
      <c r="N840" s="228"/>
      <c r="O840" s="226"/>
      <c r="Q840" s="169"/>
      <c r="Y840" s="173"/>
    </row>
    <row r="841" spans="3:26" x14ac:dyDescent="0.2">
      <c r="D841" s="169" t="s">
        <v>611</v>
      </c>
      <c r="E841" s="282"/>
      <c r="N841" s="172"/>
      <c r="Q841" s="169"/>
      <c r="Y841" s="173"/>
    </row>
    <row r="842" spans="3:26" x14ac:dyDescent="0.2">
      <c r="C842" s="169" t="s">
        <v>563</v>
      </c>
      <c r="D842" s="169" t="s">
        <v>684</v>
      </c>
      <c r="E842" s="282">
        <v>109</v>
      </c>
      <c r="F842" s="227" t="s">
        <v>701</v>
      </c>
      <c r="G842" s="172">
        <v>47089</v>
      </c>
      <c r="N842" s="172">
        <f>SUM(G842+2000)</f>
        <v>49089</v>
      </c>
      <c r="O842" s="173">
        <f>G842*104%</f>
        <v>48972.560000000005</v>
      </c>
      <c r="P842" s="172">
        <v>54415</v>
      </c>
      <c r="Q842" s="169"/>
      <c r="R842" s="173">
        <f>P842*103%</f>
        <v>56047.450000000004</v>
      </c>
      <c r="Y842" s="172">
        <v>54415</v>
      </c>
    </row>
    <row r="843" spans="3:26" x14ac:dyDescent="0.2">
      <c r="D843" s="169" t="s">
        <v>702</v>
      </c>
      <c r="E843" s="282"/>
      <c r="F843" s="227"/>
      <c r="N843" s="172"/>
      <c r="Q843" s="169"/>
      <c r="Y843" s="173"/>
    </row>
    <row r="844" spans="3:26" x14ac:dyDescent="0.2">
      <c r="D844" s="169" t="s">
        <v>611</v>
      </c>
      <c r="E844" s="282"/>
      <c r="F844" s="227"/>
      <c r="N844" s="172"/>
      <c r="Q844" s="169"/>
      <c r="Y844" s="173"/>
    </row>
    <row r="845" spans="3:26" x14ac:dyDescent="0.2">
      <c r="D845" s="169" t="s">
        <v>624</v>
      </c>
      <c r="E845" s="282"/>
      <c r="F845" s="227"/>
      <c r="N845" s="172"/>
      <c r="Q845" s="169"/>
      <c r="Y845" s="173"/>
      <c r="Z845" s="169">
        <v>1200</v>
      </c>
    </row>
    <row r="846" spans="3:26" x14ac:dyDescent="0.2">
      <c r="C846" s="169" t="s">
        <v>563</v>
      </c>
      <c r="D846" s="169" t="s">
        <v>684</v>
      </c>
      <c r="E846" s="282">
        <v>109</v>
      </c>
      <c r="F846" s="171" t="s">
        <v>687</v>
      </c>
      <c r="G846" s="172">
        <v>49626</v>
      </c>
      <c r="N846" s="172">
        <f>SUM(G846+2000)</f>
        <v>51626</v>
      </c>
      <c r="O846" s="173">
        <f>G846*104%</f>
        <v>51611.040000000001</v>
      </c>
      <c r="P846" s="172">
        <v>57104</v>
      </c>
      <c r="Q846" s="169"/>
      <c r="R846" s="173">
        <f t="shared" ref="R846" si="221">P846*103%</f>
        <v>58817.120000000003</v>
      </c>
      <c r="Y846" s="172">
        <v>57104</v>
      </c>
    </row>
    <row r="847" spans="3:26" x14ac:dyDescent="0.2">
      <c r="D847" s="169" t="s">
        <v>680</v>
      </c>
      <c r="E847" s="282"/>
      <c r="N847" s="172"/>
      <c r="Q847" s="169"/>
      <c r="Y847" s="173"/>
    </row>
    <row r="848" spans="3:26" x14ac:dyDescent="0.2">
      <c r="D848" s="169" t="s">
        <v>610</v>
      </c>
      <c r="E848" s="282"/>
      <c r="N848" s="172"/>
      <c r="Q848" s="169"/>
      <c r="Y848" s="173"/>
      <c r="Z848" s="169">
        <v>1200</v>
      </c>
    </row>
    <row r="849" spans="3:26" x14ac:dyDescent="0.2">
      <c r="D849" s="169" t="s">
        <v>611</v>
      </c>
      <c r="E849" s="282"/>
      <c r="N849" s="172"/>
      <c r="Q849" s="169"/>
      <c r="Y849" s="173"/>
    </row>
    <row r="850" spans="3:26" x14ac:dyDescent="0.2">
      <c r="C850" s="169" t="s">
        <v>563</v>
      </c>
      <c r="D850" s="169" t="s">
        <v>684</v>
      </c>
      <c r="E850" s="282">
        <v>109</v>
      </c>
      <c r="F850" s="171" t="s">
        <v>686</v>
      </c>
      <c r="G850" s="172">
        <v>49200</v>
      </c>
      <c r="N850" s="172">
        <f>SUM(G850+2000)</f>
        <v>51200</v>
      </c>
      <c r="O850" s="173">
        <f>G850*104%</f>
        <v>51168</v>
      </c>
      <c r="P850" s="172">
        <v>56652</v>
      </c>
      <c r="Q850" s="169"/>
      <c r="R850" s="173">
        <f t="shared" ref="R850" si="222">P850*103%</f>
        <v>58351.560000000005</v>
      </c>
      <c r="Y850" s="172">
        <v>56652</v>
      </c>
    </row>
    <row r="851" spans="3:26" x14ac:dyDescent="0.2">
      <c r="D851" s="169" t="s">
        <v>680</v>
      </c>
      <c r="E851" s="282"/>
      <c r="N851" s="172"/>
      <c r="Q851" s="169"/>
      <c r="Y851" s="173"/>
    </row>
    <row r="852" spans="3:26" x14ac:dyDescent="0.2">
      <c r="D852" s="169" t="s">
        <v>633</v>
      </c>
      <c r="E852" s="282"/>
      <c r="N852" s="172"/>
      <c r="Q852" s="169"/>
      <c r="Y852" s="173"/>
      <c r="Z852" s="169">
        <v>900</v>
      </c>
    </row>
    <row r="853" spans="3:26" x14ac:dyDescent="0.2">
      <c r="D853" s="169" t="s">
        <v>611</v>
      </c>
      <c r="E853" s="282"/>
      <c r="N853" s="172"/>
      <c r="Q853" s="169"/>
      <c r="Y853" s="173"/>
    </row>
    <row r="854" spans="3:26" x14ac:dyDescent="0.2">
      <c r="C854" s="169" t="s">
        <v>563</v>
      </c>
      <c r="D854" s="169" t="s">
        <v>684</v>
      </c>
      <c r="E854" s="282">
        <v>109</v>
      </c>
      <c r="F854" s="171" t="s">
        <v>690</v>
      </c>
      <c r="G854" s="172">
        <v>59209</v>
      </c>
      <c r="N854" s="172">
        <f>SUM(G854+2000)</f>
        <v>61209</v>
      </c>
      <c r="O854" s="173">
        <f>G854*104%</f>
        <v>61577.36</v>
      </c>
      <c r="P854" s="172">
        <v>67261</v>
      </c>
      <c r="Q854" s="169"/>
      <c r="R854" s="173">
        <f t="shared" ref="R854" si="223">P854*103%</f>
        <v>69278.83</v>
      </c>
      <c r="Y854" s="172">
        <v>67261</v>
      </c>
    </row>
    <row r="855" spans="3:26" x14ac:dyDescent="0.2">
      <c r="D855" s="169" t="s">
        <v>619</v>
      </c>
      <c r="E855" s="282"/>
      <c r="N855" s="172"/>
      <c r="Q855" s="169"/>
      <c r="Y855" s="173"/>
      <c r="Z855" s="169">
        <v>900</v>
      </c>
    </row>
    <row r="856" spans="3:26" x14ac:dyDescent="0.2">
      <c r="D856" s="169" t="s">
        <v>611</v>
      </c>
      <c r="E856" s="282"/>
      <c r="N856" s="172"/>
      <c r="Q856" s="169"/>
      <c r="Y856" s="173"/>
    </row>
    <row r="857" spans="3:26" x14ac:dyDescent="0.2">
      <c r="C857" s="169" t="s">
        <v>563</v>
      </c>
      <c r="D857" s="169" t="s">
        <v>684</v>
      </c>
      <c r="E857" s="282">
        <v>109</v>
      </c>
      <c r="F857" s="171" t="s">
        <v>693</v>
      </c>
      <c r="G857" s="172">
        <v>55130</v>
      </c>
      <c r="N857" s="172">
        <f>SUM(G857+2000)</f>
        <v>57130</v>
      </c>
      <c r="O857" s="173">
        <f>G857*104%</f>
        <v>57335.200000000004</v>
      </c>
      <c r="P857" s="172">
        <v>62938</v>
      </c>
      <c r="Q857" s="169"/>
      <c r="R857" s="173">
        <f t="shared" ref="R857" si="224">P857*103%</f>
        <v>64826.14</v>
      </c>
      <c r="Y857" s="172">
        <v>62938</v>
      </c>
    </row>
    <row r="858" spans="3:26" x14ac:dyDescent="0.2">
      <c r="D858" s="169" t="s">
        <v>680</v>
      </c>
      <c r="E858" s="282"/>
      <c r="N858" s="172"/>
      <c r="Q858" s="169"/>
      <c r="Y858" s="173"/>
    </row>
    <row r="859" spans="3:26" x14ac:dyDescent="0.2">
      <c r="D859" s="169" t="s">
        <v>619</v>
      </c>
      <c r="E859" s="282"/>
      <c r="N859" s="172"/>
      <c r="Q859" s="169"/>
      <c r="Y859" s="173"/>
      <c r="Z859" s="169">
        <v>900</v>
      </c>
    </row>
    <row r="860" spans="3:26" x14ac:dyDescent="0.2">
      <c r="D860" s="169" t="s">
        <v>611</v>
      </c>
      <c r="E860" s="282"/>
      <c r="N860" s="172"/>
      <c r="Q860" s="169"/>
      <c r="Y860" s="173"/>
    </row>
    <row r="861" spans="3:26" x14ac:dyDescent="0.2">
      <c r="C861" s="169" t="s">
        <v>563</v>
      </c>
      <c r="D861" s="226" t="s">
        <v>708</v>
      </c>
      <c r="E861" s="279">
        <v>109</v>
      </c>
      <c r="F861" s="227" t="s">
        <v>709</v>
      </c>
      <c r="G861" s="172">
        <v>56000</v>
      </c>
      <c r="N861" s="172">
        <f>SUM(G861+2000)</f>
        <v>58000</v>
      </c>
      <c r="O861" s="173">
        <f>G861*104%</f>
        <v>58240</v>
      </c>
      <c r="P861" s="172">
        <v>63860</v>
      </c>
      <c r="Q861" s="169"/>
      <c r="R861" s="173">
        <f t="shared" ref="R861" si="225">P861*103%</f>
        <v>65775.8</v>
      </c>
      <c r="Y861" s="172">
        <v>63860</v>
      </c>
    </row>
    <row r="862" spans="3:26" x14ac:dyDescent="0.2">
      <c r="D862" s="169" t="s">
        <v>624</v>
      </c>
      <c r="E862" s="279"/>
      <c r="F862" s="227"/>
      <c r="N862" s="172"/>
      <c r="O862" s="173"/>
      <c r="P862" s="172"/>
      <c r="Q862" s="169"/>
      <c r="Y862" s="172"/>
      <c r="Z862" s="169">
        <v>1200</v>
      </c>
    </row>
    <row r="863" spans="3:26" x14ac:dyDescent="0.2">
      <c r="D863" s="169" t="s">
        <v>611</v>
      </c>
      <c r="E863" s="279"/>
      <c r="F863" s="227"/>
      <c r="N863" s="172"/>
      <c r="O863" s="173"/>
      <c r="P863" s="172"/>
      <c r="Q863" s="169"/>
      <c r="Y863" s="172"/>
    </row>
    <row r="864" spans="3:26" x14ac:dyDescent="0.2">
      <c r="C864" s="169" t="s">
        <v>563</v>
      </c>
      <c r="D864" s="239" t="s">
        <v>1077</v>
      </c>
      <c r="E864" s="282">
        <v>109</v>
      </c>
      <c r="F864" s="257" t="s">
        <v>707</v>
      </c>
      <c r="G864" s="228">
        <v>47000</v>
      </c>
      <c r="N864" s="172">
        <f>SUM(G864+2000)</f>
        <v>49000</v>
      </c>
      <c r="O864" s="173">
        <f>G864*104%</f>
        <v>48880</v>
      </c>
      <c r="P864" s="172">
        <v>54320</v>
      </c>
      <c r="Q864" s="169"/>
      <c r="R864" s="173">
        <f t="shared" ref="R864" si="226">P864*103%</f>
        <v>55949.599999999999</v>
      </c>
      <c r="Y864" s="172">
        <v>54320</v>
      </c>
    </row>
    <row r="865" spans="3:26" x14ac:dyDescent="0.2">
      <c r="D865" s="239" t="s">
        <v>706</v>
      </c>
      <c r="E865" s="282"/>
      <c r="F865" s="257"/>
      <c r="G865" s="228"/>
      <c r="H865" s="228"/>
      <c r="I865" s="228"/>
      <c r="J865" s="226"/>
      <c r="K865" s="234"/>
      <c r="L865" s="226"/>
      <c r="M865" s="226"/>
      <c r="N865" s="228"/>
      <c r="O865" s="226"/>
      <c r="Q865" s="169"/>
      <c r="Y865" s="173"/>
    </row>
    <row r="866" spans="3:26" x14ac:dyDescent="0.2">
      <c r="D866" s="169" t="s">
        <v>639</v>
      </c>
      <c r="E866" s="282"/>
      <c r="F866" s="257"/>
      <c r="G866" s="228"/>
      <c r="H866" s="228"/>
      <c r="I866" s="228"/>
      <c r="J866" s="226"/>
      <c r="K866" s="234"/>
      <c r="L866" s="226"/>
      <c r="M866" s="226"/>
      <c r="N866" s="228"/>
      <c r="O866" s="226"/>
      <c r="Q866" s="169"/>
      <c r="Y866" s="173"/>
      <c r="Z866" s="169">
        <v>600</v>
      </c>
    </row>
    <row r="867" spans="3:26" x14ac:dyDescent="0.2">
      <c r="D867" s="239" t="s">
        <v>611</v>
      </c>
      <c r="E867" s="282"/>
      <c r="F867" s="257"/>
      <c r="N867" s="172"/>
      <c r="Q867" s="169"/>
      <c r="Y867" s="173"/>
    </row>
    <row r="868" spans="3:26" x14ac:dyDescent="0.2">
      <c r="C868" s="169" t="s">
        <v>563</v>
      </c>
      <c r="D868" s="226" t="s">
        <v>708</v>
      </c>
      <c r="E868" s="279">
        <v>109</v>
      </c>
      <c r="F868" s="227" t="s">
        <v>710</v>
      </c>
      <c r="G868" s="228">
        <v>56000</v>
      </c>
      <c r="H868" s="228"/>
      <c r="I868" s="228"/>
      <c r="J868" s="226"/>
      <c r="K868" s="234" t="s">
        <v>711</v>
      </c>
      <c r="N868" s="172">
        <f>SUM(G868+2000)</f>
        <v>58000</v>
      </c>
      <c r="O868" s="173">
        <f>G868*104%</f>
        <v>58240</v>
      </c>
      <c r="P868" s="172">
        <v>63860</v>
      </c>
      <c r="Q868" s="169"/>
      <c r="R868" s="173">
        <f t="shared" ref="R868" si="227">P868*103%</f>
        <v>65775.8</v>
      </c>
      <c r="Y868" s="172">
        <v>63860</v>
      </c>
    </row>
    <row r="869" spans="3:26" x14ac:dyDescent="0.2">
      <c r="D869" s="239" t="s">
        <v>611</v>
      </c>
      <c r="E869" s="279"/>
      <c r="F869" s="227"/>
      <c r="G869" s="228"/>
      <c r="H869" s="228"/>
      <c r="I869" s="228"/>
      <c r="J869" s="226"/>
      <c r="K869" s="234"/>
      <c r="N869" s="172"/>
      <c r="O869" s="173"/>
      <c r="P869" s="172"/>
      <c r="Q869" s="169"/>
      <c r="R869" s="173"/>
      <c r="Y869" s="172"/>
    </row>
    <row r="870" spans="3:26" x14ac:dyDescent="0.2">
      <c r="C870" s="226"/>
      <c r="D870" s="226" t="s">
        <v>712</v>
      </c>
      <c r="E870" s="279"/>
      <c r="F870" s="227"/>
      <c r="G870" s="228"/>
      <c r="H870" s="228"/>
      <c r="I870" s="228"/>
      <c r="J870" s="226"/>
      <c r="K870" s="226"/>
      <c r="N870" s="172"/>
      <c r="Q870" s="169"/>
      <c r="Y870" s="173"/>
      <c r="Z870" s="169">
        <v>1200</v>
      </c>
    </row>
    <row r="871" spans="3:26" x14ac:dyDescent="0.2">
      <c r="C871" s="169" t="s">
        <v>563</v>
      </c>
      <c r="D871" s="226" t="s">
        <v>1078</v>
      </c>
      <c r="E871" s="279">
        <v>109</v>
      </c>
      <c r="F871" s="227" t="s">
        <v>713</v>
      </c>
      <c r="G871" s="228">
        <v>56000</v>
      </c>
      <c r="H871" s="228"/>
      <c r="I871" s="228"/>
      <c r="J871" s="226"/>
      <c r="K871" s="234"/>
      <c r="N871" s="172">
        <f>SUM(G871+2000)</f>
        <v>58000</v>
      </c>
      <c r="O871" s="173">
        <f>G871*104%</f>
        <v>58240</v>
      </c>
      <c r="P871" s="172">
        <v>63860</v>
      </c>
      <c r="Q871" s="169"/>
      <c r="R871" s="173">
        <f t="shared" ref="R871" si="228">P871*103%</f>
        <v>65775.8</v>
      </c>
      <c r="Y871" s="172">
        <v>63860</v>
      </c>
    </row>
    <row r="872" spans="3:26" x14ac:dyDescent="0.2">
      <c r="D872" s="169" t="s">
        <v>619</v>
      </c>
      <c r="E872" s="279"/>
      <c r="F872" s="227"/>
      <c r="G872" s="228"/>
      <c r="H872" s="228"/>
      <c r="I872" s="228"/>
      <c r="J872" s="226"/>
      <c r="K872" s="234"/>
      <c r="N872" s="172"/>
      <c r="O872" s="173"/>
      <c r="P872" s="172"/>
      <c r="Q872" s="169"/>
      <c r="R872" s="173"/>
      <c r="Y872" s="172"/>
      <c r="Z872" s="169">
        <v>900</v>
      </c>
    </row>
    <row r="873" spans="3:26" x14ac:dyDescent="0.2">
      <c r="C873" s="226"/>
      <c r="D873" s="239" t="s">
        <v>611</v>
      </c>
      <c r="E873" s="279"/>
      <c r="F873" s="227"/>
      <c r="G873" s="228"/>
      <c r="H873" s="228"/>
      <c r="I873" s="228"/>
      <c r="J873" s="226"/>
      <c r="K873" s="234"/>
      <c r="N873" s="172">
        <f>SUM(G873+2000)</f>
        <v>2000</v>
      </c>
      <c r="Q873" s="169"/>
      <c r="Y873" s="173"/>
    </row>
    <row r="874" spans="3:26" x14ac:dyDescent="0.2">
      <c r="C874" s="169" t="s">
        <v>563</v>
      </c>
      <c r="D874" s="169" t="s">
        <v>677</v>
      </c>
      <c r="E874" s="282">
        <v>109</v>
      </c>
      <c r="F874" s="171" t="s">
        <v>681</v>
      </c>
      <c r="G874" s="172">
        <v>50186</v>
      </c>
      <c r="K874" s="170" t="s">
        <v>679</v>
      </c>
      <c r="N874" s="172">
        <f>SUM(G874+2000)</f>
        <v>52186</v>
      </c>
      <c r="O874" s="173">
        <f>G874*104%</f>
        <v>52193.440000000002</v>
      </c>
      <c r="P874" s="172">
        <v>57697</v>
      </c>
      <c r="Q874" s="169"/>
      <c r="R874" s="173">
        <f t="shared" ref="R874" si="229">P874*103%</f>
        <v>59427.91</v>
      </c>
      <c r="Y874" s="172">
        <v>57697</v>
      </c>
    </row>
    <row r="875" spans="3:26" x14ac:dyDescent="0.2">
      <c r="D875" s="169" t="s">
        <v>680</v>
      </c>
      <c r="E875" s="282"/>
      <c r="N875" s="172"/>
      <c r="Q875" s="169"/>
      <c r="Y875" s="173"/>
    </row>
    <row r="876" spans="3:26" x14ac:dyDescent="0.2">
      <c r="D876" s="169" t="s">
        <v>633</v>
      </c>
      <c r="E876" s="282"/>
      <c r="N876" s="172"/>
      <c r="Q876" s="169"/>
      <c r="Y876" s="173"/>
      <c r="Z876" s="169">
        <v>900</v>
      </c>
    </row>
    <row r="877" spans="3:26" x14ac:dyDescent="0.2">
      <c r="C877" s="169" t="s">
        <v>563</v>
      </c>
      <c r="D877" s="169" t="s">
        <v>677</v>
      </c>
      <c r="E877" s="282">
        <v>109</v>
      </c>
      <c r="F877" s="171" t="s">
        <v>683</v>
      </c>
      <c r="G877" s="172">
        <v>47763</v>
      </c>
      <c r="N877" s="172">
        <f>SUM(G877+2000)</f>
        <v>49763</v>
      </c>
      <c r="O877" s="173">
        <f>G877*104%</f>
        <v>49673.520000000004</v>
      </c>
      <c r="P877" s="172">
        <v>55129</v>
      </c>
      <c r="Q877" s="169"/>
      <c r="R877" s="173">
        <f t="shared" ref="R877" si="230">P877*103%</f>
        <v>56782.87</v>
      </c>
      <c r="Y877" s="172">
        <v>55129</v>
      </c>
    </row>
    <row r="878" spans="3:26" x14ac:dyDescent="0.2">
      <c r="D878" s="169" t="s">
        <v>680</v>
      </c>
      <c r="E878" s="282"/>
      <c r="N878" s="172"/>
      <c r="Q878" s="169"/>
      <c r="Y878" s="173"/>
    </row>
    <row r="879" spans="3:26" x14ac:dyDescent="0.2">
      <c r="D879" s="169" t="s">
        <v>1192</v>
      </c>
      <c r="E879" s="282"/>
      <c r="N879" s="172"/>
      <c r="Q879" s="169"/>
      <c r="Y879" s="173"/>
      <c r="Z879" s="169">
        <v>900</v>
      </c>
    </row>
    <row r="880" spans="3:26" x14ac:dyDescent="0.2">
      <c r="C880" s="169" t="s">
        <v>563</v>
      </c>
      <c r="D880" s="169" t="s">
        <v>677</v>
      </c>
      <c r="E880" s="282">
        <v>109</v>
      </c>
      <c r="F880" s="171" t="s">
        <v>682</v>
      </c>
      <c r="G880" s="172">
        <v>50186</v>
      </c>
      <c r="K880" s="170" t="s">
        <v>679</v>
      </c>
      <c r="N880" s="172">
        <f>SUM(G880+2000)</f>
        <v>52186</v>
      </c>
      <c r="O880" s="173">
        <f>G880*104%</f>
        <v>52193.440000000002</v>
      </c>
      <c r="P880" s="172">
        <v>57697</v>
      </c>
      <c r="Q880" s="169"/>
      <c r="R880" s="173">
        <f t="shared" ref="R880" si="231">P880*103%</f>
        <v>59427.91</v>
      </c>
      <c r="Y880" s="172">
        <v>57697</v>
      </c>
    </row>
    <row r="881" spans="3:26" x14ac:dyDescent="0.2">
      <c r="D881" s="169" t="s">
        <v>680</v>
      </c>
      <c r="E881" s="282"/>
      <c r="N881" s="172"/>
      <c r="Q881" s="169"/>
      <c r="Y881" s="173"/>
    </row>
    <row r="882" spans="3:26" x14ac:dyDescent="0.2">
      <c r="D882" s="169" t="s">
        <v>1193</v>
      </c>
      <c r="E882" s="282"/>
      <c r="N882" s="172"/>
      <c r="Q882" s="169"/>
      <c r="Y882" s="173"/>
      <c r="Z882" s="169">
        <v>900</v>
      </c>
    </row>
    <row r="883" spans="3:26" x14ac:dyDescent="0.2">
      <c r="C883" s="169" t="s">
        <v>563</v>
      </c>
      <c r="D883" s="169" t="s">
        <v>677</v>
      </c>
      <c r="E883" s="282">
        <v>109</v>
      </c>
      <c r="F883" s="171" t="s">
        <v>678</v>
      </c>
      <c r="G883" s="172">
        <v>50186</v>
      </c>
      <c r="K883" s="170" t="s">
        <v>679</v>
      </c>
      <c r="N883" s="172">
        <f>SUM(G883+2000)</f>
        <v>52186</v>
      </c>
      <c r="O883" s="173">
        <f>G883*104%</f>
        <v>52193.440000000002</v>
      </c>
      <c r="P883" s="172">
        <v>57697</v>
      </c>
      <c r="Q883" s="169"/>
      <c r="R883" s="173">
        <f t="shared" ref="R883" si="232">P883*103%</f>
        <v>59427.91</v>
      </c>
      <c r="Y883" s="172">
        <v>57697</v>
      </c>
    </row>
    <row r="884" spans="3:26" x14ac:dyDescent="0.2">
      <c r="D884" s="169" t="s">
        <v>680</v>
      </c>
      <c r="E884" s="282"/>
      <c r="N884" s="172"/>
      <c r="Q884" s="169"/>
      <c r="Y884" s="173"/>
    </row>
    <row r="885" spans="3:26" x14ac:dyDescent="0.2">
      <c r="D885" s="169" t="s">
        <v>624</v>
      </c>
      <c r="E885" s="282"/>
      <c r="N885" s="172"/>
      <c r="Q885" s="169"/>
      <c r="Y885" s="173"/>
      <c r="Z885" s="169">
        <v>1200</v>
      </c>
    </row>
    <row r="886" spans="3:26" x14ac:dyDescent="0.2">
      <c r="C886" s="169" t="s">
        <v>563</v>
      </c>
      <c r="D886" s="169" t="s">
        <v>677</v>
      </c>
      <c r="E886" s="281">
        <v>110</v>
      </c>
      <c r="F886" s="285" t="s">
        <v>717</v>
      </c>
      <c r="G886" s="172">
        <v>55800</v>
      </c>
      <c r="N886" s="172">
        <f>SUM(G886+2000)</f>
        <v>57800</v>
      </c>
      <c r="O886" s="173">
        <f>G886*104%</f>
        <v>58032</v>
      </c>
      <c r="P886" s="172">
        <v>63648</v>
      </c>
      <c r="Q886" s="169"/>
      <c r="R886" s="173">
        <f t="shared" ref="R886" si="233">P886*103%</f>
        <v>65557.440000000002</v>
      </c>
      <c r="Y886" s="172">
        <v>63648</v>
      </c>
    </row>
    <row r="887" spans="3:26" x14ac:dyDescent="0.2">
      <c r="D887" s="169" t="s">
        <v>103</v>
      </c>
      <c r="E887" s="281"/>
      <c r="F887" s="285"/>
      <c r="N887" s="172"/>
      <c r="Q887" s="169"/>
      <c r="Y887" s="173"/>
    </row>
    <row r="888" spans="3:26" x14ac:dyDescent="0.2">
      <c r="D888" s="169" t="s">
        <v>610</v>
      </c>
      <c r="E888" s="281"/>
      <c r="F888" s="285"/>
      <c r="N888" s="172"/>
      <c r="Q888" s="169"/>
      <c r="Y888" s="173"/>
      <c r="Z888" s="169">
        <v>1200</v>
      </c>
    </row>
    <row r="889" spans="3:26" x14ac:dyDescent="0.2">
      <c r="D889" s="169" t="s">
        <v>611</v>
      </c>
      <c r="E889" s="281"/>
      <c r="F889" s="285"/>
      <c r="N889" s="172"/>
      <c r="Q889" s="169"/>
      <c r="Y889" s="173"/>
    </row>
    <row r="890" spans="3:26" x14ac:dyDescent="0.2">
      <c r="C890" s="169" t="s">
        <v>563</v>
      </c>
      <c r="D890" s="169" t="s">
        <v>564</v>
      </c>
      <c r="E890" s="171">
        <v>101</v>
      </c>
      <c r="F890" s="171" t="s">
        <v>565</v>
      </c>
      <c r="G890" s="172">
        <v>29236</v>
      </c>
      <c r="K890" s="170" t="s">
        <v>566</v>
      </c>
      <c r="N890" s="172">
        <f>SUM(G890+2000)</f>
        <v>31236</v>
      </c>
      <c r="O890" s="220">
        <f>G890*104%</f>
        <v>30405.440000000002</v>
      </c>
      <c r="P890" s="172">
        <v>34739</v>
      </c>
      <c r="Q890" s="169"/>
      <c r="R890" s="173">
        <f t="shared" ref="R890" si="234">P890*103%</f>
        <v>35781.17</v>
      </c>
      <c r="Y890" s="172">
        <v>34739</v>
      </c>
    </row>
    <row r="891" spans="3:26" x14ac:dyDescent="0.2">
      <c r="D891" s="169" t="s">
        <v>103</v>
      </c>
      <c r="N891" s="172"/>
      <c r="O891" s="220"/>
      <c r="P891" s="172"/>
      <c r="Q891" s="169"/>
      <c r="Y891" s="172"/>
    </row>
    <row r="892" spans="3:26" x14ac:dyDescent="0.2">
      <c r="C892" s="169" t="s">
        <v>563</v>
      </c>
      <c r="D892" s="222" t="s">
        <v>567</v>
      </c>
      <c r="E892" s="277">
        <v>102</v>
      </c>
      <c r="F892" s="223" t="s">
        <v>570</v>
      </c>
      <c r="G892" s="172">
        <v>28300</v>
      </c>
      <c r="N892" s="172">
        <f t="shared" ref="N892:N899" si="235">SUM(G892+2000)</f>
        <v>30300</v>
      </c>
      <c r="O892" s="220">
        <f t="shared" ref="O892:O899" si="236">G892*104%</f>
        <v>29432</v>
      </c>
      <c r="P892" s="172">
        <v>31998</v>
      </c>
      <c r="Q892" s="169"/>
      <c r="R892" s="173">
        <f t="shared" ref="R892:R899" si="237">P892*103%</f>
        <v>32957.94</v>
      </c>
      <c r="Y892" s="172">
        <v>31998</v>
      </c>
    </row>
    <row r="893" spans="3:26" x14ac:dyDescent="0.2">
      <c r="C893" s="169" t="s">
        <v>563</v>
      </c>
      <c r="D893" s="169" t="s">
        <v>567</v>
      </c>
      <c r="E893" s="171">
        <v>102</v>
      </c>
      <c r="F893" s="171" t="s">
        <v>568</v>
      </c>
      <c r="G893" s="172">
        <v>35145</v>
      </c>
      <c r="N893" s="172">
        <f t="shared" si="235"/>
        <v>37145</v>
      </c>
      <c r="O893" s="220">
        <f t="shared" si="236"/>
        <v>36550.800000000003</v>
      </c>
      <c r="P893" s="172">
        <v>39254</v>
      </c>
      <c r="Q893" s="169"/>
      <c r="R893" s="173">
        <f t="shared" si="237"/>
        <v>40431.620000000003</v>
      </c>
      <c r="Y893" s="172">
        <v>39254</v>
      </c>
    </row>
    <row r="894" spans="3:26" x14ac:dyDescent="0.2">
      <c r="C894" s="169" t="s">
        <v>563</v>
      </c>
      <c r="D894" s="222" t="s">
        <v>567</v>
      </c>
      <c r="E894" s="277">
        <v>102</v>
      </c>
      <c r="F894" s="223" t="s">
        <v>573</v>
      </c>
      <c r="G894" s="172">
        <v>29800</v>
      </c>
      <c r="N894" s="172">
        <f t="shared" si="235"/>
        <v>31800</v>
      </c>
      <c r="O894" s="220">
        <f t="shared" si="236"/>
        <v>30992</v>
      </c>
      <c r="P894" s="172">
        <v>33588</v>
      </c>
      <c r="Q894" s="169"/>
      <c r="R894" s="173">
        <f t="shared" si="237"/>
        <v>34595.64</v>
      </c>
      <c r="Y894" s="172">
        <v>33588</v>
      </c>
    </row>
    <row r="895" spans="3:26" x14ac:dyDescent="0.2">
      <c r="C895" s="169" t="s">
        <v>563</v>
      </c>
      <c r="D895" s="222" t="s">
        <v>567</v>
      </c>
      <c r="E895" s="277">
        <v>102</v>
      </c>
      <c r="F895" s="223" t="s">
        <v>569</v>
      </c>
      <c r="G895" s="172">
        <v>31751</v>
      </c>
      <c r="N895" s="172">
        <f t="shared" si="235"/>
        <v>33751</v>
      </c>
      <c r="O895" s="220">
        <f t="shared" si="236"/>
        <v>33021.040000000001</v>
      </c>
      <c r="P895" s="172">
        <v>35656</v>
      </c>
      <c r="Q895" s="169"/>
      <c r="R895" s="173">
        <f t="shared" si="237"/>
        <v>36725.68</v>
      </c>
      <c r="Y895" s="172">
        <v>35656</v>
      </c>
    </row>
    <row r="896" spans="3:26" x14ac:dyDescent="0.2">
      <c r="C896" s="169" t="s">
        <v>563</v>
      </c>
      <c r="D896" s="222" t="s">
        <v>571</v>
      </c>
      <c r="E896" s="277">
        <v>103</v>
      </c>
      <c r="F896" s="223" t="s">
        <v>572</v>
      </c>
      <c r="G896" s="172">
        <v>35300</v>
      </c>
      <c r="N896" s="172">
        <f t="shared" si="235"/>
        <v>37300</v>
      </c>
      <c r="O896" s="220">
        <f t="shared" si="236"/>
        <v>36712</v>
      </c>
      <c r="P896" s="172">
        <v>39418</v>
      </c>
      <c r="Q896" s="169"/>
      <c r="R896" s="173">
        <f t="shared" si="237"/>
        <v>40600.54</v>
      </c>
      <c r="Y896" s="172">
        <v>39418</v>
      </c>
    </row>
    <row r="897" spans="3:26" x14ac:dyDescent="0.2">
      <c r="C897" s="169" t="s">
        <v>563</v>
      </c>
      <c r="D897" s="222" t="s">
        <v>577</v>
      </c>
      <c r="E897" s="277">
        <v>106</v>
      </c>
      <c r="F897" s="223" t="s">
        <v>578</v>
      </c>
      <c r="G897" s="172">
        <v>40088</v>
      </c>
      <c r="N897" s="172">
        <f t="shared" si="235"/>
        <v>42088</v>
      </c>
      <c r="O897" s="220">
        <f t="shared" si="236"/>
        <v>41691.520000000004</v>
      </c>
      <c r="P897" s="172">
        <v>44494</v>
      </c>
      <c r="Q897" s="169"/>
      <c r="R897" s="173">
        <f t="shared" si="237"/>
        <v>45828.82</v>
      </c>
      <c r="Y897" s="172">
        <v>44494</v>
      </c>
    </row>
    <row r="898" spans="3:26" x14ac:dyDescent="0.2">
      <c r="C898" s="169" t="s">
        <v>563</v>
      </c>
      <c r="D898" s="222" t="s">
        <v>577</v>
      </c>
      <c r="E898" s="277">
        <v>106</v>
      </c>
      <c r="F898" s="223" t="s">
        <v>579</v>
      </c>
      <c r="G898" s="172">
        <v>45073</v>
      </c>
      <c r="N898" s="172">
        <f t="shared" si="235"/>
        <v>47073</v>
      </c>
      <c r="O898" s="220">
        <f t="shared" si="236"/>
        <v>46875.92</v>
      </c>
      <c r="P898" s="172">
        <v>49777</v>
      </c>
      <c r="Q898" s="169"/>
      <c r="R898" s="173">
        <f t="shared" si="237"/>
        <v>51270.310000000005</v>
      </c>
      <c r="Y898" s="172">
        <v>49777</v>
      </c>
    </row>
    <row r="899" spans="3:26" x14ac:dyDescent="0.2">
      <c r="C899" s="169" t="s">
        <v>563</v>
      </c>
      <c r="D899" s="169" t="s">
        <v>580</v>
      </c>
      <c r="E899" s="171">
        <v>106</v>
      </c>
      <c r="F899" s="171" t="s">
        <v>593</v>
      </c>
      <c r="G899" s="172">
        <v>39635</v>
      </c>
      <c r="K899" s="170">
        <v>6576</v>
      </c>
      <c r="N899" s="172">
        <f t="shared" si="235"/>
        <v>41635</v>
      </c>
      <c r="O899" s="220">
        <f t="shared" si="236"/>
        <v>41220.400000000001</v>
      </c>
      <c r="P899" s="172">
        <v>46513</v>
      </c>
      <c r="Q899" s="169"/>
      <c r="R899" s="173">
        <f t="shared" si="237"/>
        <v>47908.39</v>
      </c>
      <c r="Y899" s="172">
        <v>46513</v>
      </c>
    </row>
    <row r="900" spans="3:26" x14ac:dyDescent="0.2">
      <c r="D900" s="222" t="s">
        <v>543</v>
      </c>
      <c r="N900" s="172"/>
      <c r="O900" s="220"/>
      <c r="P900" s="172"/>
      <c r="Q900" s="169"/>
      <c r="Y900" s="172"/>
      <c r="Z900" s="169">
        <v>900</v>
      </c>
    </row>
    <row r="901" spans="3:26" x14ac:dyDescent="0.2">
      <c r="C901" s="169" t="s">
        <v>563</v>
      </c>
      <c r="D901" s="222" t="s">
        <v>580</v>
      </c>
      <c r="E901" s="282">
        <v>106</v>
      </c>
      <c r="F901" s="171" t="s">
        <v>587</v>
      </c>
      <c r="G901" s="172">
        <v>38344</v>
      </c>
      <c r="N901" s="172">
        <f>SUM(G901+2000)</f>
        <v>40344</v>
      </c>
      <c r="O901" s="220">
        <f>G901*104%</f>
        <v>39877.760000000002</v>
      </c>
      <c r="P901" s="172">
        <v>45145</v>
      </c>
      <c r="Q901" s="169"/>
      <c r="R901" s="173">
        <f t="shared" ref="R901" si="238">P901*103%</f>
        <v>46499.35</v>
      </c>
      <c r="Y901" s="172">
        <v>45145</v>
      </c>
    </row>
    <row r="902" spans="3:26" x14ac:dyDescent="0.2">
      <c r="D902" s="222" t="s">
        <v>1106</v>
      </c>
      <c r="E902" s="282"/>
      <c r="N902" s="172"/>
      <c r="O902" s="220"/>
      <c r="P902" s="172"/>
      <c r="Q902" s="169"/>
      <c r="Y902" s="172"/>
      <c r="Z902" s="169">
        <v>900</v>
      </c>
    </row>
    <row r="903" spans="3:26" x14ac:dyDescent="0.2">
      <c r="C903" s="169" t="s">
        <v>563</v>
      </c>
      <c r="D903" s="286" t="s">
        <v>580</v>
      </c>
      <c r="E903" s="287">
        <v>106</v>
      </c>
      <c r="F903" s="288" t="s">
        <v>591</v>
      </c>
      <c r="G903" s="172">
        <v>39635</v>
      </c>
      <c r="K903" s="170">
        <v>30972</v>
      </c>
      <c r="N903" s="172">
        <f>SUM(G903+2000)</f>
        <v>41635</v>
      </c>
      <c r="O903" s="220">
        <f>G903*104%</f>
        <v>41220.400000000001</v>
      </c>
      <c r="P903" s="172">
        <v>46513</v>
      </c>
      <c r="Q903" s="169"/>
      <c r="R903" s="173">
        <f t="shared" ref="R903" si="239">P903*103%</f>
        <v>47908.39</v>
      </c>
      <c r="Y903" s="172">
        <v>46513</v>
      </c>
    </row>
    <row r="904" spans="3:26" x14ac:dyDescent="0.2">
      <c r="D904" s="222" t="s">
        <v>531</v>
      </c>
      <c r="E904" s="287"/>
      <c r="F904" s="288"/>
      <c r="N904" s="172"/>
      <c r="O904" s="220"/>
      <c r="P904" s="172"/>
      <c r="Q904" s="169"/>
      <c r="Y904" s="172"/>
      <c r="Z904" s="169">
        <v>1200</v>
      </c>
    </row>
    <row r="905" spans="3:26" x14ac:dyDescent="0.2">
      <c r="C905" s="169" t="s">
        <v>563</v>
      </c>
      <c r="D905" s="222" t="s">
        <v>580</v>
      </c>
      <c r="E905" s="277">
        <v>106</v>
      </c>
      <c r="F905" s="223" t="s">
        <v>589</v>
      </c>
      <c r="G905" s="172">
        <v>37230</v>
      </c>
      <c r="K905" s="170">
        <v>10764</v>
      </c>
      <c r="N905" s="172">
        <f>SUM(G905+2000)</f>
        <v>39230</v>
      </c>
      <c r="O905" s="220">
        <f>G905*104%</f>
        <v>38719.200000000004</v>
      </c>
      <c r="P905" s="172">
        <v>43964</v>
      </c>
      <c r="Q905" s="169"/>
      <c r="R905" s="173">
        <f t="shared" ref="R905" si="240">P905*103%</f>
        <v>45282.92</v>
      </c>
      <c r="Y905" s="172">
        <v>43964</v>
      </c>
    </row>
    <row r="906" spans="3:26" x14ac:dyDescent="0.2">
      <c r="D906" s="222" t="s">
        <v>543</v>
      </c>
      <c r="E906" s="277"/>
      <c r="F906" s="223"/>
      <c r="N906" s="172"/>
      <c r="O906" s="220"/>
      <c r="P906" s="172"/>
      <c r="Q906" s="169"/>
      <c r="Y906" s="172"/>
      <c r="Z906" s="169">
        <v>900</v>
      </c>
    </row>
    <row r="907" spans="3:26" x14ac:dyDescent="0.2">
      <c r="C907" s="169" t="s">
        <v>563</v>
      </c>
      <c r="D907" s="222" t="s">
        <v>580</v>
      </c>
      <c r="E907" s="282">
        <v>106</v>
      </c>
      <c r="F907" s="171" t="s">
        <v>586</v>
      </c>
      <c r="G907" s="172">
        <v>40067</v>
      </c>
      <c r="N907" s="172">
        <f>SUM(G907+2000)</f>
        <v>42067</v>
      </c>
      <c r="O907" s="220">
        <f>G907*104%</f>
        <v>41669.68</v>
      </c>
      <c r="P907" s="172">
        <v>46971</v>
      </c>
      <c r="Q907" s="169"/>
      <c r="R907" s="173">
        <f t="shared" ref="R907" si="241">P907*103%</f>
        <v>48380.130000000005</v>
      </c>
      <c r="Y907" s="172">
        <v>46971</v>
      </c>
    </row>
    <row r="908" spans="3:26" x14ac:dyDescent="0.2">
      <c r="D908" s="222" t="s">
        <v>543</v>
      </c>
      <c r="E908" s="282"/>
      <c r="N908" s="172"/>
      <c r="O908" s="220"/>
      <c r="P908" s="172"/>
      <c r="Q908" s="169"/>
      <c r="Y908" s="172"/>
      <c r="Z908" s="169">
        <v>900</v>
      </c>
    </row>
    <row r="909" spans="3:26" x14ac:dyDescent="0.2">
      <c r="C909" s="169" t="s">
        <v>563</v>
      </c>
      <c r="D909" s="222" t="s">
        <v>580</v>
      </c>
      <c r="E909" s="277">
        <v>106</v>
      </c>
      <c r="F909" s="223" t="s">
        <v>581</v>
      </c>
      <c r="G909" s="172">
        <v>41624</v>
      </c>
      <c r="K909" s="262" t="s">
        <v>582</v>
      </c>
      <c r="N909" s="172">
        <f>SUM(G909+2000)</f>
        <v>43624</v>
      </c>
      <c r="O909" s="220">
        <f>G909*104%</f>
        <v>43288.959999999999</v>
      </c>
      <c r="P909" s="172">
        <v>48621</v>
      </c>
      <c r="Q909" s="169"/>
      <c r="R909" s="173">
        <f t="shared" ref="R909" si="242">P909*103%</f>
        <v>50079.630000000005</v>
      </c>
      <c r="Y909" s="172">
        <v>48621</v>
      </c>
    </row>
    <row r="910" spans="3:26" x14ac:dyDescent="0.2">
      <c r="D910" s="226" t="s">
        <v>585</v>
      </c>
      <c r="E910" s="277"/>
      <c r="F910" s="223"/>
      <c r="K910" s="262"/>
      <c r="N910" s="172"/>
      <c r="O910" s="220"/>
      <c r="P910" s="172"/>
      <c r="Q910" s="169"/>
      <c r="R910" s="173"/>
      <c r="Y910" s="172"/>
    </row>
    <row r="911" spans="3:26" x14ac:dyDescent="0.2">
      <c r="D911" s="222" t="s">
        <v>531</v>
      </c>
      <c r="E911" s="277"/>
      <c r="F911" s="223"/>
      <c r="K911" s="262"/>
      <c r="N911" s="172"/>
      <c r="O911" s="220"/>
      <c r="P911" s="172"/>
      <c r="Q911" s="169"/>
      <c r="Y911" s="172"/>
      <c r="Z911" s="169">
        <v>1200</v>
      </c>
    </row>
    <row r="912" spans="3:26" x14ac:dyDescent="0.2">
      <c r="C912" s="169" t="s">
        <v>563</v>
      </c>
      <c r="D912" s="222" t="s">
        <v>583</v>
      </c>
      <c r="E912" s="282">
        <v>106</v>
      </c>
      <c r="F912" s="171" t="s">
        <v>584</v>
      </c>
      <c r="G912" s="172">
        <v>40067</v>
      </c>
      <c r="N912" s="172">
        <f>SUM(G912+2000)</f>
        <v>42067</v>
      </c>
      <c r="O912" s="220">
        <f>G912*104%</f>
        <v>41669.68</v>
      </c>
      <c r="P912" s="172">
        <v>46971</v>
      </c>
      <c r="Q912" s="169"/>
      <c r="R912" s="173">
        <f t="shared" ref="R912" si="243">P912*103%</f>
        <v>48380.130000000005</v>
      </c>
      <c r="Y912" s="172">
        <v>46971</v>
      </c>
    </row>
    <row r="913" spans="2:26" x14ac:dyDescent="0.2">
      <c r="D913" s="222" t="s">
        <v>543</v>
      </c>
      <c r="E913" s="282"/>
      <c r="N913" s="172"/>
      <c r="Q913" s="169"/>
      <c r="Y913" s="173"/>
      <c r="Z913" s="169">
        <v>900</v>
      </c>
    </row>
    <row r="914" spans="2:26" x14ac:dyDescent="0.2">
      <c r="C914" s="169" t="s">
        <v>563</v>
      </c>
      <c r="D914" s="169" t="s">
        <v>580</v>
      </c>
      <c r="E914" s="171">
        <v>106</v>
      </c>
      <c r="F914" s="171" t="s">
        <v>595</v>
      </c>
      <c r="G914" s="172">
        <v>36902</v>
      </c>
      <c r="N914" s="172">
        <f>SUM(G914+2000)</f>
        <v>38902</v>
      </c>
      <c r="O914" s="220">
        <f>G914*104%</f>
        <v>38378.080000000002</v>
      </c>
      <c r="P914" s="172">
        <v>43616</v>
      </c>
      <c r="Q914" s="169"/>
      <c r="R914" s="173">
        <f t="shared" ref="R914" si="244">P914*103%</f>
        <v>44924.480000000003</v>
      </c>
      <c r="Y914" s="172">
        <v>43616</v>
      </c>
    </row>
    <row r="915" spans="2:26" x14ac:dyDescent="0.2">
      <c r="D915" s="222" t="s">
        <v>543</v>
      </c>
      <c r="N915" s="172"/>
      <c r="O915" s="220"/>
      <c r="P915" s="172"/>
      <c r="Q915" s="169"/>
      <c r="Y915" s="172"/>
      <c r="Z915" s="169">
        <v>900</v>
      </c>
    </row>
    <row r="916" spans="2:26" x14ac:dyDescent="0.2">
      <c r="C916" s="169" t="s">
        <v>563</v>
      </c>
      <c r="D916" s="222" t="s">
        <v>580</v>
      </c>
      <c r="E916" s="277">
        <v>106</v>
      </c>
      <c r="F916" s="223" t="s">
        <v>590</v>
      </c>
      <c r="G916" s="172">
        <v>37230</v>
      </c>
      <c r="K916" s="170">
        <v>30972</v>
      </c>
      <c r="N916" s="172">
        <f>SUM(G916+2000)</f>
        <v>39230</v>
      </c>
      <c r="O916" s="220">
        <f>G916*104%</f>
        <v>38719.200000000004</v>
      </c>
      <c r="P916" s="172">
        <v>43964</v>
      </c>
      <c r="Q916" s="169"/>
      <c r="R916" s="173">
        <f t="shared" ref="R916" si="245">P916*103%</f>
        <v>45282.92</v>
      </c>
      <c r="Y916" s="172">
        <v>43964</v>
      </c>
    </row>
    <row r="917" spans="2:26" x14ac:dyDescent="0.2">
      <c r="D917" s="222" t="s">
        <v>543</v>
      </c>
      <c r="E917" s="277"/>
      <c r="F917" s="223"/>
      <c r="N917" s="172"/>
      <c r="O917" s="220"/>
      <c r="P917" s="172"/>
      <c r="Q917" s="169"/>
      <c r="Y917" s="172"/>
      <c r="Z917" s="169">
        <v>900</v>
      </c>
    </row>
    <row r="918" spans="2:26" x14ac:dyDescent="0.2">
      <c r="B918" s="226"/>
      <c r="C918" s="169" t="s">
        <v>563</v>
      </c>
      <c r="D918" s="169" t="s">
        <v>580</v>
      </c>
      <c r="E918" s="171">
        <v>106</v>
      </c>
      <c r="F918" s="171" t="s">
        <v>588</v>
      </c>
      <c r="G918" s="172">
        <v>39635</v>
      </c>
      <c r="N918" s="172">
        <f>SUM(G918+2000)</f>
        <v>41635</v>
      </c>
      <c r="O918" s="220">
        <f>G918*104%</f>
        <v>41220.400000000001</v>
      </c>
      <c r="P918" s="172">
        <v>46513</v>
      </c>
      <c r="Q918" s="169"/>
      <c r="R918" s="173">
        <f t="shared" ref="R918" si="246">P918*103%</f>
        <v>47908.39</v>
      </c>
      <c r="Y918" s="172">
        <v>46513</v>
      </c>
    </row>
    <row r="919" spans="2:26" x14ac:dyDescent="0.2">
      <c r="D919" s="222" t="s">
        <v>543</v>
      </c>
      <c r="N919" s="172"/>
      <c r="O919" s="220"/>
      <c r="P919" s="172"/>
      <c r="Q919" s="169"/>
      <c r="Y919" s="172"/>
      <c r="Z919" s="169">
        <v>900</v>
      </c>
    </row>
    <row r="920" spans="2:26" x14ac:dyDescent="0.2">
      <c r="C920" s="169" t="s">
        <v>563</v>
      </c>
      <c r="D920" s="169" t="s">
        <v>580</v>
      </c>
      <c r="E920" s="171">
        <v>106</v>
      </c>
      <c r="F920" s="171" t="s">
        <v>596</v>
      </c>
      <c r="G920" s="172">
        <v>36902</v>
      </c>
      <c r="N920" s="172">
        <f>SUM(G920+2000)</f>
        <v>38902</v>
      </c>
      <c r="O920" s="220">
        <f>G920*104%</f>
        <v>38378.080000000002</v>
      </c>
      <c r="P920" s="172">
        <v>43616</v>
      </c>
      <c r="Q920" s="169"/>
      <c r="R920" s="173">
        <f t="shared" ref="R920" si="247">P920*103%</f>
        <v>44924.480000000003</v>
      </c>
      <c r="Y920" s="172">
        <v>43616</v>
      </c>
    </row>
    <row r="921" spans="2:26" x14ac:dyDescent="0.2">
      <c r="D921" s="222" t="s">
        <v>531</v>
      </c>
      <c r="N921" s="172"/>
      <c r="O921" s="220"/>
      <c r="P921" s="172"/>
      <c r="Q921" s="169"/>
      <c r="Y921" s="172"/>
      <c r="Z921" s="169">
        <v>1200</v>
      </c>
    </row>
    <row r="922" spans="2:26" x14ac:dyDescent="0.2">
      <c r="C922" s="169" t="s">
        <v>563</v>
      </c>
      <c r="D922" s="226" t="s">
        <v>580</v>
      </c>
      <c r="E922" s="279">
        <v>106</v>
      </c>
      <c r="F922" s="227" t="s">
        <v>597</v>
      </c>
      <c r="G922" s="172">
        <v>36785</v>
      </c>
      <c r="N922" s="172">
        <f>SUM(G922+2000)</f>
        <v>38785</v>
      </c>
      <c r="O922" s="220">
        <f>G922*104%</f>
        <v>38256.400000000001</v>
      </c>
      <c r="P922" s="172">
        <v>43492</v>
      </c>
      <c r="Q922" s="169"/>
      <c r="R922" s="173">
        <f t="shared" ref="R922:R924" si="248">P922*103%</f>
        <v>44796.76</v>
      </c>
      <c r="Y922" s="172">
        <v>43492</v>
      </c>
    </row>
    <row r="923" spans="2:26" x14ac:dyDescent="0.2">
      <c r="D923" s="222" t="s">
        <v>534</v>
      </c>
      <c r="E923" s="279"/>
      <c r="F923" s="227"/>
      <c r="N923" s="172"/>
      <c r="O923" s="220"/>
      <c r="P923" s="172"/>
      <c r="Q923" s="169"/>
      <c r="R923" s="173"/>
      <c r="Y923" s="172"/>
      <c r="Z923" s="169">
        <v>600</v>
      </c>
    </row>
    <row r="924" spans="2:26" x14ac:dyDescent="0.2">
      <c r="C924" s="169" t="s">
        <v>563</v>
      </c>
      <c r="D924" s="169" t="s">
        <v>580</v>
      </c>
      <c r="E924" s="171">
        <v>106</v>
      </c>
      <c r="F924" s="171" t="s">
        <v>594</v>
      </c>
      <c r="G924" s="172">
        <v>36902</v>
      </c>
      <c r="N924" s="172">
        <f>SUM(G924+2000)</f>
        <v>38902</v>
      </c>
      <c r="O924" s="220">
        <f>G924*104%</f>
        <v>38378.080000000002</v>
      </c>
      <c r="P924" s="172">
        <v>43616</v>
      </c>
      <c r="Q924" s="169"/>
      <c r="R924" s="173">
        <f t="shared" si="248"/>
        <v>44924.480000000003</v>
      </c>
      <c r="Y924" s="172">
        <v>43616</v>
      </c>
    </row>
    <row r="925" spans="2:26" x14ac:dyDescent="0.2">
      <c r="D925" s="222" t="s">
        <v>534</v>
      </c>
      <c r="N925" s="172"/>
      <c r="O925" s="220"/>
      <c r="P925" s="172"/>
      <c r="Q925" s="169"/>
      <c r="Y925" s="172"/>
      <c r="Z925" s="169">
        <v>600</v>
      </c>
    </row>
    <row r="926" spans="2:26" x14ac:dyDescent="0.2">
      <c r="C926" s="169" t="s">
        <v>563</v>
      </c>
      <c r="D926" s="222" t="s">
        <v>580</v>
      </c>
      <c r="E926" s="287">
        <v>106</v>
      </c>
      <c r="F926" s="288" t="s">
        <v>592</v>
      </c>
      <c r="G926" s="172">
        <v>36902</v>
      </c>
      <c r="K926" s="170">
        <v>30972</v>
      </c>
      <c r="N926" s="172">
        <f>SUM(G926+2000)</f>
        <v>38902</v>
      </c>
      <c r="O926" s="220">
        <f>G926*104%</f>
        <v>38378.080000000002</v>
      </c>
      <c r="P926" s="172">
        <v>43616</v>
      </c>
      <c r="Q926" s="169"/>
      <c r="R926" s="173">
        <f t="shared" ref="R926" si="249">P926*103%</f>
        <v>44924.480000000003</v>
      </c>
      <c r="Y926" s="172">
        <v>43616</v>
      </c>
    </row>
    <row r="927" spans="2:26" x14ac:dyDescent="0.2">
      <c r="D927" s="222" t="s">
        <v>534</v>
      </c>
      <c r="E927" s="287"/>
      <c r="F927" s="288"/>
      <c r="N927" s="172"/>
      <c r="O927" s="220"/>
      <c r="P927" s="172"/>
      <c r="Q927" s="169"/>
      <c r="R927" s="173"/>
      <c r="Y927" s="172"/>
      <c r="Z927" s="169">
        <v>600</v>
      </c>
    </row>
    <row r="928" spans="2:26" x14ac:dyDescent="0.2">
      <c r="C928" s="169" t="s">
        <v>563</v>
      </c>
      <c r="D928" s="226" t="s">
        <v>580</v>
      </c>
      <c r="E928" s="279">
        <v>106</v>
      </c>
      <c r="F928" s="227" t="s">
        <v>598</v>
      </c>
      <c r="G928" s="172">
        <v>31947</v>
      </c>
      <c r="N928" s="172">
        <f t="shared" ref="N928:N938" si="250">SUM(G928+2000)</f>
        <v>33947</v>
      </c>
      <c r="O928" s="220">
        <f t="shared" ref="O928:O938" si="251">G928*104%</f>
        <v>33224.880000000005</v>
      </c>
      <c r="P928" s="172">
        <v>38364</v>
      </c>
      <c r="Q928" s="169"/>
      <c r="R928" s="173">
        <f t="shared" ref="R928" si="252">P928*103%</f>
        <v>39514.92</v>
      </c>
      <c r="Y928" s="172">
        <v>38364</v>
      </c>
    </row>
    <row r="929" spans="3:26" x14ac:dyDescent="0.2">
      <c r="D929" s="222" t="s">
        <v>534</v>
      </c>
      <c r="E929" s="279"/>
      <c r="F929" s="227"/>
      <c r="N929" s="172"/>
      <c r="O929" s="220"/>
      <c r="P929" s="172"/>
      <c r="Q929" s="169"/>
      <c r="Y929" s="172"/>
      <c r="Z929" s="169">
        <v>600</v>
      </c>
    </row>
    <row r="930" spans="3:26" x14ac:dyDescent="0.2">
      <c r="C930" s="169" t="s">
        <v>563</v>
      </c>
      <c r="D930" s="222" t="s">
        <v>580</v>
      </c>
      <c r="E930" s="277">
        <v>106</v>
      </c>
      <c r="F930" s="223" t="s">
        <v>603</v>
      </c>
      <c r="G930" s="172">
        <v>30972</v>
      </c>
      <c r="N930" s="172">
        <f t="shared" si="250"/>
        <v>32972</v>
      </c>
      <c r="O930" s="220">
        <f t="shared" si="251"/>
        <v>32210.880000000001</v>
      </c>
      <c r="P930" s="172">
        <v>37330</v>
      </c>
      <c r="Q930" s="169"/>
      <c r="R930" s="173">
        <f t="shared" ref="R930:R938" si="253">P930*103%</f>
        <v>38449.9</v>
      </c>
      <c r="Y930" s="172">
        <v>37330</v>
      </c>
    </row>
    <row r="931" spans="3:26" x14ac:dyDescent="0.2">
      <c r="C931" s="169" t="s">
        <v>563</v>
      </c>
      <c r="D931" s="169" t="s">
        <v>580</v>
      </c>
      <c r="E931" s="171">
        <v>106</v>
      </c>
      <c r="F931" s="171" t="s">
        <v>602</v>
      </c>
      <c r="G931" s="172">
        <v>30972</v>
      </c>
      <c r="N931" s="172">
        <f t="shared" si="250"/>
        <v>32972</v>
      </c>
      <c r="O931" s="220">
        <f t="shared" si="251"/>
        <v>32210.880000000001</v>
      </c>
      <c r="P931" s="172">
        <v>37330</v>
      </c>
      <c r="Q931" s="169"/>
      <c r="R931" s="173">
        <f t="shared" si="253"/>
        <v>38449.9</v>
      </c>
      <c r="Y931" s="172">
        <v>37330</v>
      </c>
    </row>
    <row r="932" spans="3:26" x14ac:dyDescent="0.2">
      <c r="D932" s="226" t="s">
        <v>585</v>
      </c>
      <c r="N932" s="172"/>
      <c r="O932" s="220"/>
      <c r="P932" s="172"/>
      <c r="Q932" s="169"/>
      <c r="R932" s="173"/>
      <c r="Y932" s="172"/>
    </row>
    <row r="933" spans="3:26" x14ac:dyDescent="0.2">
      <c r="C933" s="169" t="s">
        <v>563</v>
      </c>
      <c r="D933" s="169" t="s">
        <v>580</v>
      </c>
      <c r="E933" s="171">
        <v>106</v>
      </c>
      <c r="F933" s="171" t="s">
        <v>601</v>
      </c>
      <c r="G933" s="172">
        <v>30972</v>
      </c>
      <c r="N933" s="172">
        <f t="shared" si="250"/>
        <v>32972</v>
      </c>
      <c r="O933" s="220">
        <f t="shared" si="251"/>
        <v>32210.880000000001</v>
      </c>
      <c r="P933" s="172">
        <v>37330</v>
      </c>
      <c r="Q933" s="169"/>
      <c r="R933" s="173">
        <f t="shared" si="253"/>
        <v>38449.9</v>
      </c>
      <c r="Y933" s="172">
        <v>37330</v>
      </c>
    </row>
    <row r="934" spans="3:26" x14ac:dyDescent="0.2">
      <c r="C934" s="169" t="s">
        <v>563</v>
      </c>
      <c r="D934" s="226" t="s">
        <v>580</v>
      </c>
      <c r="E934" s="279">
        <v>106</v>
      </c>
      <c r="F934" s="227" t="s">
        <v>600</v>
      </c>
      <c r="G934" s="172">
        <v>30972</v>
      </c>
      <c r="N934" s="172">
        <f t="shared" si="250"/>
        <v>32972</v>
      </c>
      <c r="O934" s="220">
        <f t="shared" si="251"/>
        <v>32210.880000000001</v>
      </c>
      <c r="P934" s="172">
        <v>37330</v>
      </c>
      <c r="Q934" s="169"/>
      <c r="R934" s="173">
        <f t="shared" si="253"/>
        <v>38449.9</v>
      </c>
      <c r="Y934" s="172">
        <v>37330</v>
      </c>
    </row>
    <row r="935" spans="3:26" x14ac:dyDescent="0.2">
      <c r="C935" s="169" t="s">
        <v>563</v>
      </c>
      <c r="D935" s="226" t="s">
        <v>580</v>
      </c>
      <c r="E935" s="279">
        <v>106</v>
      </c>
      <c r="F935" s="227" t="s">
        <v>599</v>
      </c>
      <c r="G935" s="172">
        <v>30972</v>
      </c>
      <c r="N935" s="172">
        <f t="shared" si="250"/>
        <v>32972</v>
      </c>
      <c r="O935" s="220">
        <f t="shared" si="251"/>
        <v>32210.880000000001</v>
      </c>
      <c r="P935" s="172">
        <v>37330</v>
      </c>
      <c r="Q935" s="169"/>
      <c r="R935" s="173">
        <f t="shared" si="253"/>
        <v>38449.9</v>
      </c>
      <c r="Y935" s="172">
        <v>37330</v>
      </c>
    </row>
    <row r="936" spans="3:26" x14ac:dyDescent="0.2">
      <c r="D936" s="222" t="s">
        <v>534</v>
      </c>
      <c r="E936" s="279"/>
      <c r="F936" s="227"/>
      <c r="N936" s="172"/>
      <c r="O936" s="220"/>
      <c r="P936" s="172"/>
      <c r="Q936" s="169"/>
      <c r="R936" s="173"/>
      <c r="Y936" s="172"/>
      <c r="Z936" s="169">
        <v>600</v>
      </c>
    </row>
    <row r="937" spans="3:26" x14ac:dyDescent="0.2">
      <c r="C937" s="226" t="s">
        <v>563</v>
      </c>
      <c r="D937" s="222" t="s">
        <v>583</v>
      </c>
      <c r="E937" s="277">
        <v>106</v>
      </c>
      <c r="F937" s="223" t="s">
        <v>605</v>
      </c>
      <c r="G937" s="228">
        <v>30972</v>
      </c>
      <c r="H937" s="228"/>
      <c r="I937" s="228"/>
      <c r="J937" s="226"/>
      <c r="K937" s="234"/>
      <c r="L937" s="226"/>
      <c r="M937" s="226"/>
      <c r="N937" s="228">
        <f t="shared" si="250"/>
        <v>32972</v>
      </c>
      <c r="O937" s="220">
        <f t="shared" si="251"/>
        <v>32210.880000000001</v>
      </c>
      <c r="P937" s="172">
        <f>SUM(O937+4500)</f>
        <v>36710.880000000005</v>
      </c>
      <c r="Q937" s="169"/>
      <c r="R937" s="173">
        <f t="shared" si="253"/>
        <v>37812.206400000003</v>
      </c>
      <c r="Y937" s="172">
        <f>SUM(X937+4500)</f>
        <v>4500</v>
      </c>
    </row>
    <row r="938" spans="3:26" x14ac:dyDescent="0.2">
      <c r="C938" s="226" t="s">
        <v>563</v>
      </c>
      <c r="D938" s="222" t="s">
        <v>1194</v>
      </c>
      <c r="E938" s="277">
        <v>106</v>
      </c>
      <c r="F938" s="223" t="s">
        <v>607</v>
      </c>
      <c r="G938" s="228">
        <v>30972</v>
      </c>
      <c r="H938" s="228"/>
      <c r="I938" s="228"/>
      <c r="J938" s="226"/>
      <c r="K938" s="234"/>
      <c r="L938" s="226"/>
      <c r="M938" s="226"/>
      <c r="N938" s="228">
        <f t="shared" si="250"/>
        <v>32972</v>
      </c>
      <c r="O938" s="220">
        <f t="shared" si="251"/>
        <v>32210.880000000001</v>
      </c>
      <c r="P938" s="172">
        <f>SUM(O938+4500)</f>
        <v>36710.880000000005</v>
      </c>
      <c r="Q938" s="169"/>
      <c r="R938" s="173">
        <f t="shared" si="253"/>
        <v>37812.206400000003</v>
      </c>
      <c r="Y938" s="172">
        <f>SUM(X938+4500)</f>
        <v>4500</v>
      </c>
    </row>
    <row r="939" spans="3:26" ht="9" customHeight="1" x14ac:dyDescent="0.2">
      <c r="E939" s="282"/>
      <c r="F939" s="223"/>
      <c r="N939" s="172"/>
      <c r="Q939" s="169"/>
      <c r="Y939" s="173"/>
    </row>
    <row r="940" spans="3:26" x14ac:dyDescent="0.2">
      <c r="C940" s="169" t="s">
        <v>563</v>
      </c>
      <c r="D940" s="222" t="s">
        <v>58</v>
      </c>
      <c r="E940" s="277">
        <v>108</v>
      </c>
      <c r="F940" s="223" t="s">
        <v>574</v>
      </c>
      <c r="G940" s="172">
        <v>45424</v>
      </c>
      <c r="N940" s="172">
        <f>SUM(G940+2000)</f>
        <v>47424</v>
      </c>
      <c r="O940" s="220">
        <f>G940*104%</f>
        <v>47240.959999999999</v>
      </c>
      <c r="P940" s="172">
        <v>52649</v>
      </c>
      <c r="Q940" s="169"/>
      <c r="R940" s="173">
        <f t="shared" ref="R940" si="254">P940*103%</f>
        <v>54228.47</v>
      </c>
      <c r="Y940" s="172">
        <v>52649</v>
      </c>
    </row>
    <row r="941" spans="3:26" x14ac:dyDescent="0.2">
      <c r="D941" s="222" t="s">
        <v>575</v>
      </c>
      <c r="E941" s="277"/>
      <c r="F941" s="223"/>
      <c r="N941" s="172"/>
      <c r="Q941" s="169"/>
      <c r="Y941" s="173"/>
    </row>
    <row r="942" spans="3:26" x14ac:dyDescent="0.2">
      <c r="D942" s="169" t="s">
        <v>531</v>
      </c>
      <c r="E942" s="277"/>
      <c r="F942" s="223"/>
      <c r="N942" s="172"/>
      <c r="Y942" s="173"/>
      <c r="Z942" s="169">
        <v>1200</v>
      </c>
    </row>
    <row r="943" spans="3:26" x14ac:dyDescent="0.2">
      <c r="C943" s="169" t="s">
        <v>563</v>
      </c>
      <c r="D943" s="222" t="s">
        <v>58</v>
      </c>
      <c r="E943" s="277">
        <v>108</v>
      </c>
      <c r="F943" s="223" t="s">
        <v>576</v>
      </c>
      <c r="G943" s="172">
        <v>45424</v>
      </c>
      <c r="N943" s="172">
        <f>SUM(G943+2000)</f>
        <v>47424</v>
      </c>
      <c r="O943" s="220">
        <f>G943*104%</f>
        <v>47240.959999999999</v>
      </c>
      <c r="P943" s="172">
        <v>52649</v>
      </c>
      <c r="R943" s="173">
        <f t="shared" ref="R943" si="255">P943*103%</f>
        <v>54228.47</v>
      </c>
      <c r="Y943" s="172">
        <v>52649</v>
      </c>
    </row>
    <row r="944" spans="3:26" x14ac:dyDescent="0.2">
      <c r="D944" s="222" t="s">
        <v>575</v>
      </c>
      <c r="E944" s="277"/>
      <c r="F944" s="223"/>
      <c r="N944" s="172"/>
      <c r="Y944" s="173"/>
    </row>
    <row r="945" spans="3:26" x14ac:dyDescent="0.2">
      <c r="D945" s="169" t="s">
        <v>531</v>
      </c>
      <c r="E945" s="277"/>
      <c r="F945" s="223"/>
      <c r="N945" s="172"/>
      <c r="Y945" s="173"/>
      <c r="Z945" s="169">
        <v>1200</v>
      </c>
    </row>
    <row r="946" spans="3:26" x14ac:dyDescent="0.2">
      <c r="C946" s="226" t="s">
        <v>563</v>
      </c>
      <c r="D946" s="226" t="s">
        <v>714</v>
      </c>
      <c r="E946" s="289">
        <v>109</v>
      </c>
      <c r="F946" s="227" t="s">
        <v>715</v>
      </c>
      <c r="G946" s="228">
        <v>58032</v>
      </c>
      <c r="H946" s="228"/>
      <c r="I946" s="228"/>
      <c r="J946" s="226"/>
      <c r="K946" s="290" t="s">
        <v>716</v>
      </c>
      <c r="L946" s="226"/>
      <c r="M946" s="226"/>
      <c r="N946" s="228">
        <f>SUM(G946+2000)</f>
        <v>60032</v>
      </c>
      <c r="O946" s="235">
        <f>G946*104%</f>
        <v>60353.279999999999</v>
      </c>
      <c r="P946" s="228">
        <v>66014</v>
      </c>
      <c r="R946" s="173">
        <f t="shared" ref="R946" si="256">P946*103%</f>
        <v>67994.42</v>
      </c>
      <c r="Y946" s="228">
        <v>66014</v>
      </c>
    </row>
    <row r="947" spans="3:26" x14ac:dyDescent="0.2">
      <c r="D947" s="239" t="s">
        <v>706</v>
      </c>
      <c r="E947" s="281"/>
      <c r="F947" s="227"/>
      <c r="N947" s="172"/>
      <c r="Y947" s="173"/>
    </row>
    <row r="948" spans="3:26" x14ac:dyDescent="0.2">
      <c r="D948" s="169" t="s">
        <v>611</v>
      </c>
      <c r="E948" s="281"/>
      <c r="F948" s="227"/>
      <c r="N948" s="172"/>
      <c r="Y948" s="173"/>
    </row>
    <row r="949" spans="3:26" x14ac:dyDescent="0.2">
      <c r="D949" s="222" t="s">
        <v>534</v>
      </c>
      <c r="E949" s="281"/>
      <c r="F949" s="227"/>
      <c r="N949" s="172"/>
      <c r="Y949" s="173"/>
      <c r="Z949" s="169">
        <v>600</v>
      </c>
    </row>
    <row r="950" spans="3:26" x14ac:dyDescent="0.2">
      <c r="D950" s="226"/>
      <c r="E950" s="227"/>
      <c r="F950" s="227"/>
      <c r="G950" s="228"/>
      <c r="H950" s="228"/>
      <c r="I950" s="228"/>
      <c r="J950" s="226"/>
      <c r="K950" s="280"/>
      <c r="L950" s="226"/>
      <c r="M950" s="226"/>
      <c r="N950" s="228"/>
      <c r="O950" s="226"/>
      <c r="P950" s="235"/>
      <c r="Q950" s="244"/>
      <c r="R950" s="226"/>
      <c r="S950" s="235"/>
      <c r="T950" s="226"/>
      <c r="U950" s="226"/>
      <c r="V950" s="226"/>
      <c r="W950" s="226"/>
      <c r="Y950" s="173"/>
    </row>
    <row r="951" spans="3:26" x14ac:dyDescent="0.2">
      <c r="D951" s="233" t="s">
        <v>78</v>
      </c>
      <c r="E951" s="227"/>
      <c r="F951" s="227"/>
      <c r="G951" s="242">
        <f>SUM(G675:G948)</f>
        <v>5198577</v>
      </c>
      <c r="H951" s="228"/>
      <c r="I951" s="228"/>
      <c r="J951" s="226"/>
      <c r="K951" s="234"/>
      <c r="L951" s="226"/>
      <c r="M951" s="226"/>
      <c r="N951" s="228"/>
      <c r="O951" s="243">
        <f>G951*102%</f>
        <v>5302548.54</v>
      </c>
      <c r="P951" s="242">
        <f>SUM(P670:P948)</f>
        <v>6286140.7599999998</v>
      </c>
      <c r="Q951" s="244">
        <f>P951*102%</f>
        <v>6411863.5751999998</v>
      </c>
      <c r="R951" s="245">
        <f>SUM(R670:R947)</f>
        <v>6538337.8228000002</v>
      </c>
      <c r="S951" s="235">
        <f>SUM(P951-R951)</f>
        <v>-252197.06280000042</v>
      </c>
      <c r="T951" s="226"/>
      <c r="U951" s="226"/>
      <c r="V951" s="226"/>
      <c r="W951" s="226"/>
      <c r="Y951" s="229">
        <f>SUM(Y670:Y948)</f>
        <v>6221719</v>
      </c>
      <c r="Z951" s="219">
        <f>SUM(Z671:Z949)</f>
        <v>81600</v>
      </c>
    </row>
    <row r="952" spans="3:26" x14ac:dyDescent="0.2">
      <c r="D952" s="219"/>
      <c r="G952" s="229"/>
      <c r="N952" s="172"/>
      <c r="O952" s="230"/>
      <c r="P952" s="229"/>
      <c r="Y952" s="229"/>
    </row>
    <row r="953" spans="3:26" x14ac:dyDescent="0.2">
      <c r="G953" s="229"/>
      <c r="N953" s="172"/>
      <c r="O953" s="230">
        <f>SUM(O951-G951)</f>
        <v>103971.54000000004</v>
      </c>
      <c r="P953" s="229"/>
      <c r="Y953" s="229"/>
    </row>
    <row r="954" spans="3:26" x14ac:dyDescent="0.2">
      <c r="C954" s="219" t="s">
        <v>740</v>
      </c>
      <c r="G954" s="228"/>
      <c r="H954" s="228"/>
      <c r="I954" s="228"/>
      <c r="J954" s="226"/>
      <c r="K954" s="234"/>
      <c r="L954" s="226"/>
      <c r="M954" s="226"/>
      <c r="N954" s="228"/>
      <c r="O954" s="243"/>
      <c r="P954" s="235"/>
      <c r="Y954" s="235"/>
    </row>
    <row r="955" spans="3:26" ht="9.75" customHeight="1" x14ac:dyDescent="0.2">
      <c r="C955" s="258"/>
      <c r="G955" s="228"/>
      <c r="H955" s="228"/>
      <c r="I955" s="228"/>
      <c r="J955" s="226"/>
      <c r="K955" s="234"/>
      <c r="L955" s="226"/>
      <c r="M955" s="226"/>
      <c r="N955" s="228"/>
      <c r="O955" s="243"/>
      <c r="P955" s="235"/>
      <c r="Y955" s="235"/>
    </row>
    <row r="956" spans="3:26" x14ac:dyDescent="0.2">
      <c r="C956" s="291" t="s">
        <v>741</v>
      </c>
      <c r="D956" s="292" t="s">
        <v>732</v>
      </c>
      <c r="E956" s="293">
        <v>113</v>
      </c>
      <c r="F956" s="293" t="s">
        <v>773</v>
      </c>
      <c r="G956" s="294">
        <v>70154</v>
      </c>
      <c r="H956" s="294"/>
      <c r="I956" s="294"/>
      <c r="J956" s="292"/>
      <c r="K956" s="295"/>
      <c r="L956" s="292"/>
      <c r="M956" s="292"/>
      <c r="N956" s="172">
        <f>SUM(G956+2000)</f>
        <v>72154</v>
      </c>
      <c r="O956" s="173">
        <f>G956*104%</f>
        <v>72960.160000000003</v>
      </c>
      <c r="P956" s="172">
        <v>78863</v>
      </c>
      <c r="R956" s="173">
        <f t="shared" ref="R956" si="257">P956*103%</f>
        <v>81228.89</v>
      </c>
      <c r="Y956" s="172">
        <v>78863</v>
      </c>
    </row>
    <row r="957" spans="3:26" x14ac:dyDescent="0.2">
      <c r="C957" s="222"/>
      <c r="D957" s="222" t="s">
        <v>103</v>
      </c>
      <c r="E957" s="223"/>
      <c r="F957" s="293"/>
      <c r="G957" s="228"/>
      <c r="H957" s="228"/>
      <c r="I957" s="228"/>
      <c r="J957" s="226"/>
      <c r="K957" s="234"/>
      <c r="N957" s="172"/>
      <c r="Y957" s="173"/>
    </row>
    <row r="958" spans="3:26" x14ac:dyDescent="0.2">
      <c r="C958" s="222"/>
      <c r="D958" s="222" t="s">
        <v>610</v>
      </c>
      <c r="E958" s="223"/>
      <c r="F958" s="293"/>
      <c r="N958" s="172"/>
      <c r="Y958" s="173"/>
    </row>
    <row r="959" spans="3:26" x14ac:dyDescent="0.2">
      <c r="C959" s="222"/>
      <c r="D959" s="169" t="s">
        <v>611</v>
      </c>
      <c r="E959" s="223"/>
      <c r="F959" s="293"/>
      <c r="N959" s="172"/>
      <c r="Q959" s="169"/>
      <c r="Y959" s="173"/>
    </row>
    <row r="960" spans="3:26" x14ac:dyDescent="0.2">
      <c r="C960" s="222" t="s">
        <v>741</v>
      </c>
      <c r="D960" s="169" t="s">
        <v>567</v>
      </c>
      <c r="E960" s="296">
        <v>102</v>
      </c>
      <c r="F960" s="171" t="s">
        <v>1136</v>
      </c>
      <c r="G960" s="172">
        <v>28769</v>
      </c>
      <c r="N960" s="172">
        <f>SUM(G960+2000)</f>
        <v>30769</v>
      </c>
      <c r="O960" s="173">
        <f>G960*104%</f>
        <v>29919.760000000002</v>
      </c>
      <c r="P960" s="172">
        <v>32495</v>
      </c>
      <c r="Q960" s="169"/>
      <c r="R960" s="173">
        <f t="shared" ref="R960" si="258">P960*103%</f>
        <v>33469.85</v>
      </c>
      <c r="Y960" s="172">
        <v>32495</v>
      </c>
    </row>
    <row r="961" spans="3:25" x14ac:dyDescent="0.2">
      <c r="C961" s="222"/>
      <c r="D961" s="169" t="s">
        <v>611</v>
      </c>
      <c r="E961" s="296"/>
      <c r="N961" s="172"/>
      <c r="Q961" s="169"/>
      <c r="Y961" s="173"/>
    </row>
    <row r="962" spans="3:25" x14ac:dyDescent="0.2">
      <c r="C962" s="222" t="s">
        <v>741</v>
      </c>
      <c r="D962" s="169" t="s">
        <v>567</v>
      </c>
      <c r="E962" s="297">
        <v>102</v>
      </c>
      <c r="F962" s="171" t="s">
        <v>755</v>
      </c>
      <c r="G962" s="172">
        <v>30300</v>
      </c>
      <c r="N962" s="172">
        <f>SUM(G962+2000)</f>
        <v>32300</v>
      </c>
      <c r="O962" s="173">
        <f>G962*104%</f>
        <v>31512</v>
      </c>
      <c r="P962" s="172">
        <f>SUM(O962+2000)</f>
        <v>33512</v>
      </c>
      <c r="Q962" s="169"/>
      <c r="R962" s="173">
        <f t="shared" ref="R962" si="259">P962*103%</f>
        <v>34517.360000000001</v>
      </c>
      <c r="Y962" s="172">
        <f>SUM(X962+2000)</f>
        <v>2000</v>
      </c>
    </row>
    <row r="963" spans="3:25" x14ac:dyDescent="0.2">
      <c r="C963" s="222"/>
      <c r="D963" s="169" t="s">
        <v>611</v>
      </c>
      <c r="E963" s="297"/>
      <c r="N963" s="172"/>
      <c r="Q963" s="169"/>
      <c r="Y963" s="173"/>
    </row>
    <row r="964" spans="3:25" x14ac:dyDescent="0.2">
      <c r="C964" s="222" t="s">
        <v>741</v>
      </c>
      <c r="D964" s="169" t="s">
        <v>567</v>
      </c>
      <c r="E964" s="297">
        <v>102</v>
      </c>
      <c r="F964" s="171" t="s">
        <v>750</v>
      </c>
      <c r="G964" s="172">
        <v>29510</v>
      </c>
      <c r="N964" s="172">
        <f>SUM(G964+2000)</f>
        <v>31510</v>
      </c>
      <c r="O964" s="173">
        <f>G964*104%</f>
        <v>30690.400000000001</v>
      </c>
      <c r="P964" s="172">
        <v>33280</v>
      </c>
      <c r="Q964" s="169"/>
      <c r="R964" s="173">
        <f t="shared" ref="R964" si="260">P964*103%</f>
        <v>34278.400000000001</v>
      </c>
      <c r="Y964" s="172">
        <v>33280</v>
      </c>
    </row>
    <row r="965" spans="3:25" x14ac:dyDescent="0.2">
      <c r="C965" s="222"/>
      <c r="D965" s="169" t="s">
        <v>611</v>
      </c>
      <c r="E965" s="297"/>
      <c r="N965" s="172"/>
      <c r="Q965" s="169"/>
      <c r="Y965" s="173"/>
    </row>
    <row r="966" spans="3:25" x14ac:dyDescent="0.2">
      <c r="C966" s="222" t="s">
        <v>741</v>
      </c>
      <c r="D966" s="169" t="s">
        <v>567</v>
      </c>
      <c r="E966" s="297">
        <v>102</v>
      </c>
      <c r="F966" s="171" t="s">
        <v>746</v>
      </c>
      <c r="G966" s="172">
        <v>31751</v>
      </c>
      <c r="N966" s="172">
        <f>SUM(G966+2000)</f>
        <v>33751</v>
      </c>
      <c r="O966" s="173">
        <f>G966*104%</f>
        <v>33021.040000000001</v>
      </c>
      <c r="P966" s="172">
        <v>35656</v>
      </c>
      <c r="Q966" s="169"/>
      <c r="R966" s="173">
        <f t="shared" ref="R966" si="261">P966*103%</f>
        <v>36725.68</v>
      </c>
      <c r="Y966" s="172">
        <v>35656</v>
      </c>
    </row>
    <row r="967" spans="3:25" x14ac:dyDescent="0.2">
      <c r="C967" s="222"/>
      <c r="D967" s="169" t="s">
        <v>611</v>
      </c>
      <c r="E967" s="297"/>
      <c r="N967" s="172"/>
      <c r="Q967" s="169"/>
      <c r="Y967" s="173"/>
    </row>
    <row r="968" spans="3:25" x14ac:dyDescent="0.2">
      <c r="C968" s="222" t="s">
        <v>741</v>
      </c>
      <c r="D968" s="169" t="s">
        <v>567</v>
      </c>
      <c r="E968" s="297">
        <v>102</v>
      </c>
      <c r="F968" s="171" t="s">
        <v>748</v>
      </c>
      <c r="G968" s="172">
        <v>31751</v>
      </c>
      <c r="N968" s="172">
        <f>SUM(G968+2000)</f>
        <v>33751</v>
      </c>
      <c r="O968" s="173">
        <f>G968*104%</f>
        <v>33021.040000000001</v>
      </c>
      <c r="P968" s="172">
        <v>35656</v>
      </c>
      <c r="Q968" s="169"/>
      <c r="R968" s="173">
        <f t="shared" ref="R968:R969" si="262">P968*103%</f>
        <v>36725.68</v>
      </c>
      <c r="Y968" s="172">
        <v>35656</v>
      </c>
    </row>
    <row r="969" spans="3:25" x14ac:dyDescent="0.2">
      <c r="C969" s="222" t="s">
        <v>741</v>
      </c>
      <c r="D969" s="226" t="s">
        <v>1195</v>
      </c>
      <c r="E969" s="298">
        <v>102</v>
      </c>
      <c r="F969" s="171" t="s">
        <v>749</v>
      </c>
      <c r="G969" s="172">
        <v>31751</v>
      </c>
      <c r="N969" s="172">
        <f>SUM(G969+2000)</f>
        <v>33751</v>
      </c>
      <c r="O969" s="173">
        <f>G969*104%</f>
        <v>33021.040000000001</v>
      </c>
      <c r="P969" s="172">
        <v>37598</v>
      </c>
      <c r="Q969" s="253" t="s">
        <v>1124</v>
      </c>
      <c r="R969" s="173">
        <f t="shared" si="262"/>
        <v>38725.94</v>
      </c>
      <c r="S969" s="235"/>
      <c r="T969" s="226"/>
      <c r="Y969" s="172">
        <v>37598</v>
      </c>
    </row>
    <row r="970" spans="3:25" x14ac:dyDescent="0.2">
      <c r="C970" s="222"/>
      <c r="D970" s="169" t="s">
        <v>611</v>
      </c>
      <c r="E970" s="297"/>
      <c r="N970" s="172"/>
      <c r="Q970" s="169"/>
      <c r="Y970" s="173"/>
    </row>
    <row r="971" spans="3:25" x14ac:dyDescent="0.2">
      <c r="C971" s="222" t="s">
        <v>741</v>
      </c>
      <c r="D971" s="169" t="s">
        <v>567</v>
      </c>
      <c r="E971" s="297">
        <v>102</v>
      </c>
      <c r="F971" s="171" t="s">
        <v>753</v>
      </c>
      <c r="G971" s="172">
        <v>31751</v>
      </c>
      <c r="N971" s="172">
        <f>SUM(G971+2000)</f>
        <v>33751</v>
      </c>
      <c r="O971" s="173">
        <f>G971*104%</f>
        <v>33021.040000000001</v>
      </c>
      <c r="P971" s="172">
        <v>35656</v>
      </c>
      <c r="Q971" s="169"/>
      <c r="R971" s="173">
        <f t="shared" ref="R971" si="263">P971*103%</f>
        <v>36725.68</v>
      </c>
      <c r="Y971" s="172">
        <v>35656</v>
      </c>
    </row>
    <row r="972" spans="3:25" x14ac:dyDescent="0.2">
      <c r="C972" s="222"/>
      <c r="D972" s="169" t="s">
        <v>611</v>
      </c>
      <c r="E972" s="297"/>
      <c r="N972" s="172"/>
      <c r="Q972" s="169"/>
      <c r="Y972" s="173"/>
    </row>
    <row r="973" spans="3:25" x14ac:dyDescent="0.2">
      <c r="C973" s="222" t="s">
        <v>741</v>
      </c>
      <c r="D973" s="169" t="s">
        <v>567</v>
      </c>
      <c r="E973" s="297">
        <v>102</v>
      </c>
      <c r="F973" s="171" t="s">
        <v>754</v>
      </c>
      <c r="G973" s="172">
        <v>28821</v>
      </c>
      <c r="N973" s="172">
        <f>SUM(G973+2000)</f>
        <v>30821</v>
      </c>
      <c r="O973" s="173">
        <f>G973*104%</f>
        <v>29973.84</v>
      </c>
      <c r="P973" s="172">
        <v>32550</v>
      </c>
      <c r="Q973" s="169"/>
      <c r="R973" s="173">
        <f t="shared" ref="R973" si="264">P973*103%</f>
        <v>33526.5</v>
      </c>
      <c r="Y973" s="172">
        <v>32550</v>
      </c>
    </row>
    <row r="974" spans="3:25" x14ac:dyDescent="0.2">
      <c r="C974" s="222"/>
      <c r="D974" s="169" t="s">
        <v>611</v>
      </c>
      <c r="E974" s="297"/>
      <c r="N974" s="172"/>
      <c r="Q974" s="169"/>
      <c r="Y974" s="173"/>
    </row>
    <row r="975" spans="3:25" x14ac:dyDescent="0.2">
      <c r="C975" s="222" t="s">
        <v>741</v>
      </c>
      <c r="D975" s="169" t="s">
        <v>567</v>
      </c>
      <c r="E975" s="297">
        <v>102</v>
      </c>
      <c r="F975" s="171" t="s">
        <v>758</v>
      </c>
      <c r="G975" s="172">
        <v>26800</v>
      </c>
      <c r="N975" s="172">
        <f>SUM(G975+2000)</f>
        <v>28800</v>
      </c>
      <c r="O975" s="173">
        <f>G975*104%</f>
        <v>27872</v>
      </c>
      <c r="P975" s="172">
        <v>30408</v>
      </c>
      <c r="Q975" s="169"/>
      <c r="R975" s="173">
        <f t="shared" ref="R975" si="265">P975*103%</f>
        <v>31320.240000000002</v>
      </c>
      <c r="Y975" s="172">
        <v>30408</v>
      </c>
    </row>
    <row r="976" spans="3:25" x14ac:dyDescent="0.2">
      <c r="D976" s="169" t="s">
        <v>611</v>
      </c>
      <c r="E976" s="293"/>
      <c r="N976" s="172"/>
      <c r="Q976" s="169"/>
      <c r="Y976" s="173"/>
    </row>
    <row r="977" spans="3:25" x14ac:dyDescent="0.2">
      <c r="C977" s="222" t="s">
        <v>741</v>
      </c>
      <c r="D977" s="169" t="s">
        <v>567</v>
      </c>
      <c r="E977" s="297">
        <v>102</v>
      </c>
      <c r="F977" s="171" t="s">
        <v>757</v>
      </c>
      <c r="G977" s="172">
        <v>26800</v>
      </c>
      <c r="N977" s="172">
        <f>SUM(G977+2000)</f>
        <v>28800</v>
      </c>
      <c r="O977" s="173">
        <f>G977*104%</f>
        <v>27872</v>
      </c>
      <c r="P977" s="172">
        <v>30408</v>
      </c>
      <c r="Q977" s="169"/>
      <c r="R977" s="173">
        <f t="shared" ref="R977" si="266">P977*103%</f>
        <v>31320.240000000002</v>
      </c>
      <c r="Y977" s="172">
        <v>30408</v>
      </c>
    </row>
    <row r="978" spans="3:25" x14ac:dyDescent="0.2">
      <c r="C978" s="222"/>
      <c r="D978" s="169" t="s">
        <v>611</v>
      </c>
      <c r="E978" s="297"/>
      <c r="N978" s="172"/>
      <c r="Q978" s="169"/>
      <c r="Y978" s="173"/>
    </row>
    <row r="979" spans="3:25" x14ac:dyDescent="0.2">
      <c r="C979" s="222" t="s">
        <v>741</v>
      </c>
      <c r="D979" s="169" t="s">
        <v>567</v>
      </c>
      <c r="E979" s="297">
        <v>102</v>
      </c>
      <c r="F979" s="171" t="s">
        <v>756</v>
      </c>
      <c r="G979" s="172">
        <v>30300</v>
      </c>
      <c r="N979" s="172">
        <f>SUM(G979+2000)</f>
        <v>32300</v>
      </c>
      <c r="O979" s="173">
        <f>G979*104%</f>
        <v>31512</v>
      </c>
      <c r="P979" s="172">
        <f>SUM(O979+2000)</f>
        <v>33512</v>
      </c>
      <c r="Q979" s="169"/>
      <c r="R979" s="173">
        <f t="shared" ref="R979" si="267">P979*103%</f>
        <v>34517.360000000001</v>
      </c>
      <c r="Y979" s="172">
        <f>SUM(X979+2000)</f>
        <v>2000</v>
      </c>
    </row>
    <row r="980" spans="3:25" x14ac:dyDescent="0.2">
      <c r="C980" s="222"/>
      <c r="D980" s="169" t="s">
        <v>611</v>
      </c>
      <c r="E980" s="297"/>
      <c r="N980" s="172"/>
      <c r="Q980" s="169"/>
      <c r="Y980" s="173"/>
    </row>
    <row r="981" spans="3:25" x14ac:dyDescent="0.2">
      <c r="C981" s="222" t="s">
        <v>741</v>
      </c>
      <c r="D981" s="222" t="s">
        <v>567</v>
      </c>
      <c r="E981" s="277">
        <v>102</v>
      </c>
      <c r="F981" s="223" t="s">
        <v>742</v>
      </c>
      <c r="G981" s="172">
        <v>33375</v>
      </c>
      <c r="N981" s="172">
        <f>SUM(G981+2000)</f>
        <v>35375</v>
      </c>
      <c r="O981" s="173">
        <f>G981*104%</f>
        <v>34710</v>
      </c>
      <c r="P981" s="172">
        <v>37378</v>
      </c>
      <c r="Q981" s="169"/>
      <c r="R981" s="173">
        <f t="shared" ref="R981:R982" si="268">P981*103%</f>
        <v>38499.340000000004</v>
      </c>
      <c r="Y981" s="172">
        <v>37378</v>
      </c>
    </row>
    <row r="982" spans="3:25" x14ac:dyDescent="0.2">
      <c r="C982" s="222" t="s">
        <v>741</v>
      </c>
      <c r="D982" s="169" t="s">
        <v>759</v>
      </c>
      <c r="E982" s="293">
        <v>102</v>
      </c>
      <c r="F982" s="171" t="s">
        <v>760</v>
      </c>
      <c r="G982" s="172">
        <v>23638</v>
      </c>
      <c r="N982" s="172">
        <f>SUM(G982+2000)</f>
        <v>25638</v>
      </c>
      <c r="O982" s="173">
        <f>G982*104%</f>
        <v>24583.52</v>
      </c>
      <c r="P982" s="172">
        <v>27057</v>
      </c>
      <c r="Q982" s="169"/>
      <c r="R982" s="173">
        <f t="shared" si="268"/>
        <v>27868.71</v>
      </c>
      <c r="Y982" s="172">
        <v>27057</v>
      </c>
    </row>
    <row r="983" spans="3:25" x14ac:dyDescent="0.2">
      <c r="C983" s="222"/>
      <c r="D983" s="169" t="s">
        <v>611</v>
      </c>
      <c r="E983" s="293"/>
      <c r="N983" s="172"/>
      <c r="O983" s="173"/>
      <c r="P983" s="172"/>
      <c r="Q983" s="169"/>
      <c r="Y983" s="172"/>
    </row>
    <row r="984" spans="3:25" x14ac:dyDescent="0.2">
      <c r="C984" s="222" t="s">
        <v>741</v>
      </c>
      <c r="D984" s="226" t="s">
        <v>1213</v>
      </c>
      <c r="E984" s="298">
        <v>103</v>
      </c>
      <c r="F984" s="227" t="s">
        <v>744</v>
      </c>
      <c r="G984" s="228">
        <v>34300</v>
      </c>
      <c r="H984" s="228"/>
      <c r="I984" s="228"/>
      <c r="J984" s="226"/>
      <c r="K984" s="234" t="s">
        <v>745</v>
      </c>
      <c r="L984" s="226"/>
      <c r="M984" s="226"/>
      <c r="N984" s="228">
        <f>SUM(G984+2000)</f>
        <v>36300</v>
      </c>
      <c r="O984" s="235">
        <f>G984*104%</f>
        <v>35672</v>
      </c>
      <c r="P984" s="228">
        <v>38358</v>
      </c>
      <c r="Q984" s="226"/>
      <c r="R984" s="235">
        <f t="shared" ref="R984" si="269">P984*103%</f>
        <v>39508.74</v>
      </c>
      <c r="S984" s="235"/>
      <c r="T984" s="226"/>
      <c r="U984" s="226"/>
      <c r="V984" s="226"/>
      <c r="W984" s="226"/>
      <c r="X984" s="226"/>
      <c r="Y984" s="228">
        <v>38358</v>
      </c>
    </row>
    <row r="985" spans="3:25" x14ac:dyDescent="0.2">
      <c r="C985" s="222"/>
      <c r="D985" s="226" t="s">
        <v>611</v>
      </c>
      <c r="E985" s="298"/>
      <c r="F985" s="227"/>
      <c r="G985" s="228"/>
      <c r="H985" s="228"/>
      <c r="I985" s="228"/>
      <c r="J985" s="226"/>
      <c r="K985" s="234"/>
      <c r="L985" s="226"/>
      <c r="M985" s="226"/>
      <c r="N985" s="228"/>
      <c r="O985" s="235"/>
      <c r="P985" s="228"/>
      <c r="Q985" s="226"/>
      <c r="R985" s="226"/>
      <c r="S985" s="235"/>
      <c r="T985" s="226"/>
      <c r="U985" s="226"/>
      <c r="V985" s="226"/>
      <c r="W985" s="226"/>
      <c r="X985" s="226"/>
      <c r="Y985" s="228"/>
    </row>
    <row r="986" spans="3:25" x14ac:dyDescent="0.2">
      <c r="C986" s="222" t="s">
        <v>741</v>
      </c>
      <c r="D986" s="222" t="s">
        <v>771</v>
      </c>
      <c r="E986" s="277">
        <v>103</v>
      </c>
      <c r="F986" s="223" t="s">
        <v>772</v>
      </c>
      <c r="G986" s="172">
        <v>33444</v>
      </c>
      <c r="N986" s="172">
        <f>SUM(G986+2000)</f>
        <v>35444</v>
      </c>
      <c r="O986" s="220">
        <f>G986*104%</f>
        <v>34781.760000000002</v>
      </c>
      <c r="P986" s="172">
        <f>SUM(O986+2000)</f>
        <v>36781.760000000002</v>
      </c>
      <c r="Q986" s="169"/>
      <c r="R986" s="173">
        <f t="shared" ref="R986:R987" si="270">P986*103%</f>
        <v>37885.212800000001</v>
      </c>
      <c r="Y986" s="172">
        <f>SUM(X986+2000)</f>
        <v>2000</v>
      </c>
    </row>
    <row r="987" spans="3:25" x14ac:dyDescent="0.2">
      <c r="C987" s="222" t="s">
        <v>741</v>
      </c>
      <c r="D987" s="169" t="s">
        <v>571</v>
      </c>
      <c r="E987" s="297">
        <v>103</v>
      </c>
      <c r="F987" s="171" t="s">
        <v>747</v>
      </c>
      <c r="G987" s="172">
        <v>33444</v>
      </c>
      <c r="N987" s="172">
        <f>SUM(G987+2000)</f>
        <v>35444</v>
      </c>
      <c r="O987" s="173">
        <f>G987*104%</f>
        <v>34781.760000000002</v>
      </c>
      <c r="P987" s="172">
        <v>37451</v>
      </c>
      <c r="Q987" s="169"/>
      <c r="R987" s="173">
        <f t="shared" si="270"/>
        <v>38574.53</v>
      </c>
      <c r="Y987" s="172">
        <v>37451</v>
      </c>
    </row>
    <row r="988" spans="3:25" x14ac:dyDescent="0.2">
      <c r="C988" s="222"/>
      <c r="D988" s="169" t="s">
        <v>611</v>
      </c>
      <c r="E988" s="297"/>
      <c r="N988" s="172"/>
      <c r="Q988" s="169"/>
      <c r="Y988" s="173"/>
    </row>
    <row r="989" spans="3:25" x14ac:dyDescent="0.2">
      <c r="C989" s="222" t="s">
        <v>741</v>
      </c>
      <c r="D989" s="169" t="s">
        <v>571</v>
      </c>
      <c r="E989" s="297">
        <v>103</v>
      </c>
      <c r="F989" s="171" t="s">
        <v>751</v>
      </c>
      <c r="G989" s="172">
        <v>36413</v>
      </c>
      <c r="N989" s="172">
        <f>SUM(G989+2000)</f>
        <v>38413</v>
      </c>
      <c r="O989" s="173">
        <f>G989*104%</f>
        <v>37869.520000000004</v>
      </c>
      <c r="P989" s="172">
        <v>38656</v>
      </c>
      <c r="Q989" s="253" t="s">
        <v>1124</v>
      </c>
      <c r="R989" s="173">
        <f t="shared" ref="R989" si="271">P989*103%</f>
        <v>39815.68</v>
      </c>
      <c r="S989" s="235"/>
      <c r="T989" s="226"/>
      <c r="U989" s="226"/>
      <c r="V989" s="226"/>
      <c r="Y989" s="172">
        <v>38656</v>
      </c>
    </row>
    <row r="990" spans="3:25" x14ac:dyDescent="0.2">
      <c r="C990" s="222"/>
      <c r="D990" s="169" t="s">
        <v>142</v>
      </c>
      <c r="E990" s="297"/>
      <c r="K990" s="170" t="s">
        <v>752</v>
      </c>
      <c r="N990" s="172"/>
      <c r="Q990" s="169"/>
      <c r="Y990" s="173"/>
    </row>
    <row r="991" spans="3:25" x14ac:dyDescent="0.2">
      <c r="C991" s="222"/>
      <c r="D991" s="169" t="s">
        <v>611</v>
      </c>
      <c r="E991" s="297"/>
      <c r="N991" s="172"/>
      <c r="Y991" s="173"/>
    </row>
    <row r="992" spans="3:25" x14ac:dyDescent="0.2">
      <c r="C992" s="222" t="s">
        <v>741</v>
      </c>
      <c r="D992" s="169" t="s">
        <v>22</v>
      </c>
      <c r="E992" s="299">
        <v>103</v>
      </c>
      <c r="F992" s="171" t="s">
        <v>767</v>
      </c>
      <c r="G992" s="172">
        <v>38551</v>
      </c>
      <c r="N992" s="172">
        <f>SUM(G992+2000)</f>
        <v>40551</v>
      </c>
      <c r="O992" s="173">
        <f>G992*104%</f>
        <v>40093.040000000001</v>
      </c>
      <c r="P992" s="172">
        <v>42864</v>
      </c>
      <c r="R992" s="173">
        <f t="shared" ref="R992" si="272">P992*103%</f>
        <v>44149.919999999998</v>
      </c>
      <c r="Y992" s="172">
        <v>42864</v>
      </c>
    </row>
    <row r="993" spans="2:25" x14ac:dyDescent="0.2">
      <c r="C993" s="222"/>
      <c r="D993" s="226" t="s">
        <v>1196</v>
      </c>
      <c r="E993" s="299"/>
      <c r="N993" s="172"/>
      <c r="O993" s="173"/>
      <c r="P993" s="172"/>
      <c r="R993" s="173"/>
      <c r="Y993" s="172"/>
    </row>
    <row r="994" spans="2:25" x14ac:dyDescent="0.2">
      <c r="B994" s="292"/>
      <c r="C994" s="222" t="s">
        <v>741</v>
      </c>
      <c r="D994" s="169" t="s">
        <v>577</v>
      </c>
      <c r="E994" s="299">
        <v>106</v>
      </c>
      <c r="F994" s="171" t="s">
        <v>768</v>
      </c>
      <c r="G994" s="172">
        <v>40067</v>
      </c>
      <c r="K994" s="170" t="s">
        <v>769</v>
      </c>
      <c r="N994" s="172">
        <f>SUM(G994+2000)</f>
        <v>42067</v>
      </c>
      <c r="O994" s="173">
        <f>G994*104%</f>
        <v>41669.68</v>
      </c>
      <c r="P994" s="172">
        <v>46352</v>
      </c>
      <c r="R994" s="173">
        <f t="shared" ref="R994" si="273">P994*103%</f>
        <v>47742.559999999998</v>
      </c>
      <c r="Y994" s="172">
        <v>46352</v>
      </c>
    </row>
    <row r="995" spans="2:25" x14ac:dyDescent="0.2">
      <c r="C995" s="222"/>
      <c r="D995" s="169" t="s">
        <v>142</v>
      </c>
      <c r="E995" s="299"/>
      <c r="K995" s="170" t="s">
        <v>770</v>
      </c>
      <c r="N995" s="172"/>
      <c r="Y995" s="173"/>
    </row>
    <row r="996" spans="2:25" x14ac:dyDescent="0.2">
      <c r="C996" s="222"/>
      <c r="D996" s="222"/>
      <c r="E996" s="223"/>
      <c r="F996" s="223"/>
      <c r="K996" s="170" t="s">
        <v>774</v>
      </c>
      <c r="N996" s="172"/>
      <c r="Y996" s="173"/>
    </row>
    <row r="997" spans="2:25" x14ac:dyDescent="0.2">
      <c r="D997" s="219" t="s">
        <v>78</v>
      </c>
      <c r="G997" s="229">
        <f>SUM(G956:G994)</f>
        <v>671690</v>
      </c>
      <c r="N997" s="229">
        <f>SUM(N956:N996)</f>
        <v>711690</v>
      </c>
      <c r="O997" s="230">
        <f>G997*102%</f>
        <v>685123.8</v>
      </c>
      <c r="P997" s="229">
        <f>SUM(P956:P995)</f>
        <v>754491.76</v>
      </c>
      <c r="Q997" s="174">
        <f>P997*102%</f>
        <v>769581.59519999998</v>
      </c>
      <c r="R997" s="231">
        <f>SUM(R956:R994)</f>
        <v>777126.51279999991</v>
      </c>
      <c r="S997" s="173">
        <f>SUM(P997-R997)</f>
        <v>-22634.7527999999</v>
      </c>
      <c r="Y997" s="229">
        <f>SUM(Y956:Y995)</f>
        <v>656686</v>
      </c>
    </row>
    <row r="998" spans="2:25" x14ac:dyDescent="0.2">
      <c r="D998" s="219"/>
      <c r="G998" s="229"/>
      <c r="N998" s="229"/>
      <c r="O998" s="230"/>
      <c r="P998" s="229"/>
      <c r="Y998" s="229"/>
    </row>
    <row r="999" spans="2:25" ht="10.5" customHeight="1" x14ac:dyDescent="0.2">
      <c r="D999" s="219"/>
      <c r="G999" s="229"/>
      <c r="N999" s="229"/>
      <c r="O999" s="230"/>
      <c r="P999" s="229"/>
      <c r="Y999" s="229"/>
    </row>
    <row r="1000" spans="2:25" x14ac:dyDescent="0.2">
      <c r="C1000" s="219" t="s">
        <v>1110</v>
      </c>
      <c r="D1000" s="219"/>
      <c r="G1000" s="229"/>
      <c r="N1000" s="229"/>
      <c r="O1000" s="230"/>
      <c r="P1000" s="229"/>
      <c r="Y1000" s="229"/>
    </row>
    <row r="1001" spans="2:25" ht="10.5" customHeight="1" x14ac:dyDescent="0.2">
      <c r="C1001" s="219"/>
      <c r="D1001" s="219"/>
      <c r="G1001" s="229"/>
      <c r="N1001" s="229"/>
      <c r="O1001" s="230"/>
      <c r="P1001" s="229"/>
      <c r="Y1001" s="229"/>
    </row>
    <row r="1002" spans="2:25" x14ac:dyDescent="0.2">
      <c r="C1002" s="222" t="s">
        <v>1111</v>
      </c>
      <c r="D1002" s="169" t="s">
        <v>58</v>
      </c>
      <c r="E1002" s="299">
        <v>106</v>
      </c>
      <c r="F1002" s="171" t="s">
        <v>761</v>
      </c>
      <c r="G1002" s="172">
        <v>41129</v>
      </c>
      <c r="N1002" s="172">
        <f>SUM(G1002+2000)</f>
        <v>43129</v>
      </c>
      <c r="O1002" s="173">
        <f>G1002*104%</f>
        <v>42774.16</v>
      </c>
      <c r="P1002" s="172">
        <v>45597</v>
      </c>
      <c r="R1002" s="173">
        <f t="shared" ref="R1002" si="274">P1002*103%</f>
        <v>46964.91</v>
      </c>
      <c r="Y1002" s="172">
        <v>45597</v>
      </c>
    </row>
    <row r="1003" spans="2:25" x14ac:dyDescent="0.2">
      <c r="C1003" s="222"/>
      <c r="D1003" s="169" t="s">
        <v>611</v>
      </c>
      <c r="E1003" s="299"/>
      <c r="N1003" s="172"/>
      <c r="Y1003" s="173"/>
    </row>
    <row r="1004" spans="2:25" x14ac:dyDescent="0.2">
      <c r="C1004" s="169" t="s">
        <v>1111</v>
      </c>
      <c r="D1004" s="169" t="s">
        <v>762</v>
      </c>
      <c r="E1004" s="299">
        <v>104</v>
      </c>
      <c r="F1004" s="171" t="s">
        <v>763</v>
      </c>
      <c r="G1004" s="172">
        <v>31045</v>
      </c>
      <c r="N1004" s="172">
        <f>SUM(G1004+2000)</f>
        <v>33045</v>
      </c>
      <c r="O1004" s="173">
        <f>G1004*104%</f>
        <v>32286.800000000003</v>
      </c>
      <c r="P1004" s="172">
        <v>34908</v>
      </c>
      <c r="R1004" s="173">
        <f t="shared" ref="R1004" si="275">P1004*103%</f>
        <v>35955.24</v>
      </c>
      <c r="Y1004" s="172">
        <v>34908</v>
      </c>
    </row>
    <row r="1005" spans="2:25" x14ac:dyDescent="0.2">
      <c r="D1005" s="169" t="s">
        <v>611</v>
      </c>
      <c r="E1005" s="299"/>
      <c r="N1005" s="172"/>
      <c r="Y1005" s="173"/>
    </row>
    <row r="1006" spans="2:25" x14ac:dyDescent="0.2">
      <c r="C1006" s="169" t="s">
        <v>1111</v>
      </c>
      <c r="D1006" s="169" t="s">
        <v>762</v>
      </c>
      <c r="E1006" s="299">
        <v>104</v>
      </c>
      <c r="F1006" s="171" t="s">
        <v>764</v>
      </c>
      <c r="G1006" s="172">
        <v>31045</v>
      </c>
      <c r="N1006" s="172">
        <f>SUM(G1006+2000)</f>
        <v>33045</v>
      </c>
      <c r="O1006" s="173">
        <f>G1006*104%</f>
        <v>32286.800000000003</v>
      </c>
      <c r="P1006" s="172">
        <v>34908</v>
      </c>
      <c r="R1006" s="173">
        <f t="shared" ref="R1006" si="276">P1006*103%</f>
        <v>35955.24</v>
      </c>
      <c r="Y1006" s="172">
        <v>34908</v>
      </c>
    </row>
    <row r="1007" spans="2:25" x14ac:dyDescent="0.2">
      <c r="D1007" s="169" t="s">
        <v>611</v>
      </c>
      <c r="E1007" s="299"/>
      <c r="N1007" s="172"/>
      <c r="Y1007" s="173"/>
    </row>
    <row r="1008" spans="2:25" x14ac:dyDescent="0.2">
      <c r="C1008" s="169" t="s">
        <v>1111</v>
      </c>
      <c r="D1008" s="169" t="s">
        <v>762</v>
      </c>
      <c r="E1008" s="299">
        <v>104</v>
      </c>
      <c r="F1008" s="171" t="s">
        <v>765</v>
      </c>
      <c r="G1008" s="172">
        <v>31045</v>
      </c>
      <c r="N1008" s="172">
        <f>SUM(G1008+2000)</f>
        <v>33045</v>
      </c>
      <c r="O1008" s="173">
        <f>G1008*104%</f>
        <v>32286.800000000003</v>
      </c>
      <c r="P1008" s="172">
        <v>34908</v>
      </c>
      <c r="R1008" s="173">
        <f t="shared" ref="R1008" si="277">P1008*103%</f>
        <v>35955.24</v>
      </c>
      <c r="Y1008" s="172">
        <v>34908</v>
      </c>
    </row>
    <row r="1009" spans="3:25" x14ac:dyDescent="0.2">
      <c r="D1009" s="169" t="s">
        <v>766</v>
      </c>
      <c r="E1009" s="299"/>
      <c r="N1009" s="172"/>
      <c r="Y1009" s="173"/>
    </row>
    <row r="1010" spans="3:25" x14ac:dyDescent="0.2">
      <c r="D1010" s="169" t="s">
        <v>611</v>
      </c>
      <c r="E1010" s="299"/>
      <c r="N1010" s="172"/>
      <c r="Y1010" s="173"/>
    </row>
    <row r="1011" spans="3:25" x14ac:dyDescent="0.2">
      <c r="C1011" s="169" t="s">
        <v>1111</v>
      </c>
      <c r="D1011" s="169" t="s">
        <v>1140</v>
      </c>
      <c r="E1011" s="299">
        <v>104</v>
      </c>
      <c r="F1011" s="227" t="s">
        <v>1103</v>
      </c>
      <c r="G1011" s="228"/>
      <c r="H1011" s="228"/>
      <c r="I1011" s="228"/>
      <c r="J1011" s="226"/>
      <c r="K1011" s="234"/>
      <c r="L1011" s="226"/>
      <c r="M1011" s="226"/>
      <c r="N1011" s="228"/>
      <c r="O1011" s="226"/>
      <c r="P1011" s="284">
        <v>34908</v>
      </c>
      <c r="R1011" s="173">
        <f t="shared" ref="R1011" si="278">P1011*103%</f>
        <v>35955.24</v>
      </c>
      <c r="Y1011" s="284">
        <v>34908</v>
      </c>
    </row>
    <row r="1012" spans="3:25" x14ac:dyDescent="0.2">
      <c r="D1012" s="169" t="s">
        <v>611</v>
      </c>
      <c r="E1012" s="299"/>
      <c r="N1012" s="172"/>
      <c r="Y1012" s="173"/>
    </row>
    <row r="1013" spans="3:25" x14ac:dyDescent="0.2">
      <c r="D1013" s="169" t="s">
        <v>1104</v>
      </c>
      <c r="E1013" s="299"/>
      <c r="N1013" s="172"/>
      <c r="Y1013" s="173"/>
    </row>
    <row r="1014" spans="3:25" ht="10.5" customHeight="1" x14ac:dyDescent="0.2">
      <c r="E1014" s="299"/>
      <c r="N1014" s="172"/>
      <c r="Y1014" s="173"/>
    </row>
    <row r="1015" spans="3:25" x14ac:dyDescent="0.2">
      <c r="D1015" s="219" t="s">
        <v>78</v>
      </c>
      <c r="G1015" s="229">
        <f>SUM(G972:G1010)</f>
        <v>1191907</v>
      </c>
      <c r="N1015" s="229">
        <f>SUM(N972:N1014)</f>
        <v>1263907</v>
      </c>
      <c r="O1015" s="230">
        <f>G1015*102%</f>
        <v>1215745.1400000001</v>
      </c>
      <c r="P1015" s="229">
        <f>SUM(P1002:P1011)</f>
        <v>185229</v>
      </c>
      <c r="Q1015" s="174">
        <f>P1015*102%</f>
        <v>188933.58000000002</v>
      </c>
      <c r="R1015" s="231">
        <f>SUM(R1002:R1011)</f>
        <v>190785.86999999997</v>
      </c>
      <c r="S1015" s="173">
        <f>SUM(P1015-R1015)</f>
        <v>-5556.8699999999662</v>
      </c>
      <c r="Y1015" s="229">
        <f>SUM(Y1002:Y1011)</f>
        <v>185229</v>
      </c>
    </row>
    <row r="1016" spans="3:25" x14ac:dyDescent="0.2">
      <c r="D1016" s="219"/>
      <c r="G1016" s="229"/>
      <c r="N1016" s="229"/>
      <c r="O1016" s="230"/>
      <c r="P1016" s="229"/>
      <c r="Y1016" s="229"/>
    </row>
    <row r="1017" spans="3:25" x14ac:dyDescent="0.2">
      <c r="C1017" s="169" t="s">
        <v>1214</v>
      </c>
      <c r="D1017" s="219"/>
      <c r="N1017" s="172"/>
      <c r="Y1017" s="173"/>
    </row>
    <row r="1018" spans="3:25" x14ac:dyDescent="0.2">
      <c r="C1018" s="169" t="s">
        <v>776</v>
      </c>
      <c r="D1018" s="169" t="s">
        <v>22</v>
      </c>
      <c r="E1018" s="171">
        <v>103</v>
      </c>
      <c r="F1018" s="171" t="s">
        <v>777</v>
      </c>
      <c r="G1018" s="172">
        <v>38823</v>
      </c>
      <c r="N1018" s="172">
        <f>SUM(G1018+2000)</f>
        <v>40823</v>
      </c>
      <c r="O1018" s="173">
        <f>G1018*104%</f>
        <v>40375.919999999998</v>
      </c>
      <c r="P1018" s="172">
        <v>43152</v>
      </c>
      <c r="R1018" s="173">
        <f t="shared" ref="R1018" si="279">P1018*103%</f>
        <v>44446.559999999998</v>
      </c>
      <c r="Y1018" s="172">
        <v>43152</v>
      </c>
    </row>
    <row r="1019" spans="3:25" x14ac:dyDescent="0.2">
      <c r="D1019" s="219"/>
      <c r="N1019" s="172"/>
      <c r="Y1019" s="173"/>
    </row>
    <row r="1020" spans="3:25" x14ac:dyDescent="0.2">
      <c r="D1020" s="219" t="s">
        <v>78</v>
      </c>
      <c r="G1020" s="229">
        <f>SUM(G1018)</f>
        <v>38823</v>
      </c>
      <c r="N1020" s="229">
        <f>SUM(N1018)</f>
        <v>40823</v>
      </c>
      <c r="O1020" s="230">
        <f>G1020*102%</f>
        <v>39599.46</v>
      </c>
      <c r="P1020" s="229">
        <v>43152</v>
      </c>
      <c r="Q1020" s="174">
        <f>P1020*102%</f>
        <v>44015.040000000001</v>
      </c>
      <c r="R1020" s="231">
        <f t="shared" ref="R1020" si="280">P1020*103%</f>
        <v>44446.559999999998</v>
      </c>
      <c r="S1020" s="173">
        <f>SUM(P1020-R1020)</f>
        <v>-1294.5599999999977</v>
      </c>
      <c r="Y1020" s="229">
        <v>43152</v>
      </c>
    </row>
    <row r="1021" spans="3:25" x14ac:dyDescent="0.2">
      <c r="C1021" s="226"/>
      <c r="D1021" s="233"/>
      <c r="E1021" s="279"/>
      <c r="F1021" s="227"/>
      <c r="G1021" s="242"/>
      <c r="H1021" s="228"/>
      <c r="I1021" s="228"/>
      <c r="J1021" s="226"/>
      <c r="K1021" s="234"/>
      <c r="L1021" s="226"/>
      <c r="M1021" s="226"/>
      <c r="N1021" s="228"/>
      <c r="O1021" s="226"/>
      <c r="P1021" s="235"/>
      <c r="Q1021" s="244"/>
      <c r="Y1021" s="235"/>
    </row>
    <row r="1022" spans="3:25" x14ac:dyDescent="0.2">
      <c r="C1022" s="233" t="s">
        <v>785</v>
      </c>
      <c r="D1022" s="240"/>
      <c r="E1022" s="275"/>
      <c r="F1022" s="275"/>
      <c r="G1022" s="228"/>
      <c r="H1022" s="228"/>
      <c r="I1022" s="228"/>
      <c r="J1022" s="226"/>
      <c r="K1022" s="234"/>
      <c r="L1022" s="226"/>
      <c r="M1022" s="226"/>
      <c r="N1022" s="228"/>
      <c r="O1022" s="226"/>
      <c r="P1022" s="235"/>
      <c r="Q1022" s="244"/>
      <c r="Y1022" s="235"/>
    </row>
    <row r="1023" spans="3:25" ht="8.25" customHeight="1" x14ac:dyDescent="0.2">
      <c r="E1023" s="282"/>
      <c r="N1023" s="172"/>
      <c r="Y1023" s="173"/>
    </row>
    <row r="1024" spans="3:25" x14ac:dyDescent="0.2">
      <c r="C1024" s="169" t="s">
        <v>786</v>
      </c>
      <c r="D1024" s="169" t="s">
        <v>22</v>
      </c>
      <c r="E1024" s="300">
        <v>103</v>
      </c>
      <c r="F1024" s="171" t="s">
        <v>787</v>
      </c>
      <c r="G1024" s="172">
        <v>41230</v>
      </c>
      <c r="N1024" s="172">
        <f>SUM(G1024+2000)</f>
        <v>43230</v>
      </c>
      <c r="O1024" s="173">
        <f>G1024*104%</f>
        <v>42879.200000000004</v>
      </c>
      <c r="P1024" s="172">
        <v>45704</v>
      </c>
      <c r="R1024" s="173">
        <f t="shared" ref="R1024" si="281">P1024*103%</f>
        <v>47075.12</v>
      </c>
      <c r="Y1024" s="172">
        <v>45704</v>
      </c>
    </row>
    <row r="1025" spans="2:25" x14ac:dyDescent="0.2">
      <c r="C1025" s="226"/>
      <c r="D1025" s="226" t="s">
        <v>788</v>
      </c>
      <c r="E1025" s="279"/>
      <c r="N1025" s="172"/>
      <c r="Y1025" s="173"/>
    </row>
    <row r="1026" spans="2:25" x14ac:dyDescent="0.2">
      <c r="C1026" s="222"/>
      <c r="E1026" s="300"/>
      <c r="K1026" s="301"/>
      <c r="N1026" s="172"/>
      <c r="Y1026" s="173"/>
    </row>
    <row r="1027" spans="2:25" x14ac:dyDescent="0.2">
      <c r="C1027" s="222"/>
      <c r="D1027" s="219" t="s">
        <v>73</v>
      </c>
      <c r="E1027" s="302"/>
      <c r="F1027" s="214"/>
      <c r="G1027" s="229">
        <f>SUM(G1024)</f>
        <v>41230</v>
      </c>
      <c r="N1027" s="229">
        <f>SUM(N1024:N1026)</f>
        <v>43230</v>
      </c>
      <c r="O1027" s="230">
        <f>G1027*102%</f>
        <v>42054.6</v>
      </c>
      <c r="P1027" s="229">
        <v>45704</v>
      </c>
      <c r="Q1027" s="174">
        <f>P1027*102%</f>
        <v>46618.080000000002</v>
      </c>
      <c r="R1027" s="231">
        <f t="shared" ref="R1027" si="282">P1027*103%</f>
        <v>47075.12</v>
      </c>
      <c r="S1027" s="173">
        <f>SUM(P1027-R1027)</f>
        <v>-1371.1200000000026</v>
      </c>
      <c r="Y1027" s="229">
        <v>45704</v>
      </c>
    </row>
    <row r="1028" spans="2:25" ht="14.25" customHeight="1" x14ac:dyDescent="0.2">
      <c r="C1028" s="222"/>
      <c r="D1028" s="219"/>
      <c r="E1028" s="302"/>
      <c r="F1028" s="214"/>
      <c r="G1028" s="229"/>
      <c r="N1028" s="229"/>
      <c r="Y1028" s="173"/>
    </row>
    <row r="1029" spans="2:25" x14ac:dyDescent="0.2">
      <c r="C1029" s="276" t="s">
        <v>789</v>
      </c>
      <c r="D1029" s="219"/>
      <c r="E1029" s="302"/>
      <c r="F1029" s="214"/>
      <c r="G1029" s="229"/>
      <c r="N1029" s="229"/>
      <c r="Y1029" s="173"/>
    </row>
    <row r="1030" spans="2:25" ht="12" customHeight="1" x14ac:dyDescent="0.2">
      <c r="C1030" s="226"/>
      <c r="D1030" s="219"/>
      <c r="N1030" s="172"/>
      <c r="Y1030" s="173"/>
    </row>
    <row r="1031" spans="2:25" x14ac:dyDescent="0.2">
      <c r="B1031" s="226"/>
      <c r="C1031" s="226" t="s">
        <v>790</v>
      </c>
      <c r="D1031" s="226" t="s">
        <v>791</v>
      </c>
      <c r="E1031" s="279">
        <v>108</v>
      </c>
      <c r="F1031" s="227" t="s">
        <v>792</v>
      </c>
      <c r="G1031" s="228">
        <v>45424</v>
      </c>
      <c r="H1031" s="303"/>
      <c r="I1031" s="303"/>
      <c r="J1031" s="304"/>
      <c r="K1031" s="305"/>
      <c r="L1031" s="304"/>
      <c r="M1031" s="226"/>
      <c r="N1031" s="172">
        <f>SUM(G1031+2000)</f>
        <v>47424</v>
      </c>
      <c r="O1031" s="173">
        <f>G1031*104%</f>
        <v>47240.959999999999</v>
      </c>
      <c r="P1031" s="172">
        <v>52649</v>
      </c>
      <c r="R1031" s="173">
        <f t="shared" ref="R1031" si="283">P1031*103%</f>
        <v>54228.47</v>
      </c>
      <c r="Y1031" s="172">
        <v>52649</v>
      </c>
    </row>
    <row r="1032" spans="2:25" x14ac:dyDescent="0.2">
      <c r="B1032" s="226"/>
      <c r="C1032" s="226"/>
      <c r="D1032" s="222" t="s">
        <v>793</v>
      </c>
      <c r="E1032" s="277"/>
      <c r="F1032" s="227"/>
      <c r="G1032" s="228"/>
      <c r="H1032" s="303"/>
      <c r="I1032" s="303"/>
      <c r="J1032" s="304"/>
      <c r="K1032" s="305"/>
      <c r="L1032" s="304"/>
      <c r="M1032" s="226"/>
      <c r="N1032" s="228"/>
      <c r="Y1032" s="173"/>
    </row>
    <row r="1033" spans="2:25" x14ac:dyDescent="0.2">
      <c r="B1033" s="226"/>
      <c r="C1033" s="226"/>
      <c r="D1033" s="226" t="s">
        <v>696</v>
      </c>
      <c r="E1033" s="279"/>
      <c r="F1033" s="227"/>
      <c r="G1033" s="228"/>
      <c r="H1033" s="303"/>
      <c r="I1033" s="303"/>
      <c r="J1033" s="304"/>
      <c r="K1033" s="305"/>
      <c r="L1033" s="304"/>
      <c r="M1033" s="226"/>
      <c r="N1033" s="228"/>
      <c r="Y1033" s="173"/>
    </row>
    <row r="1034" spans="2:25" x14ac:dyDescent="0.2">
      <c r="B1034" s="226"/>
      <c r="C1034" s="226"/>
      <c r="D1034" s="226" t="s">
        <v>610</v>
      </c>
      <c r="E1034" s="279"/>
      <c r="F1034" s="227"/>
      <c r="G1034" s="228"/>
      <c r="H1034" s="303"/>
      <c r="I1034" s="303"/>
      <c r="J1034" s="304"/>
      <c r="K1034" s="305"/>
      <c r="L1034" s="304"/>
      <c r="M1034" s="226"/>
      <c r="N1034" s="228"/>
      <c r="Y1034" s="173"/>
    </row>
    <row r="1035" spans="2:25" ht="3" customHeight="1" x14ac:dyDescent="0.2">
      <c r="C1035" s="226"/>
      <c r="D1035" s="222"/>
      <c r="E1035" s="279"/>
      <c r="F1035" s="227"/>
      <c r="N1035" s="172"/>
      <c r="Y1035" s="173"/>
    </row>
    <row r="1036" spans="2:25" x14ac:dyDescent="0.2">
      <c r="D1036" s="233" t="s">
        <v>78</v>
      </c>
      <c r="E1036" s="279"/>
      <c r="F1036" s="227"/>
      <c r="G1036" s="229">
        <f>SUM(G1031:G1034)</f>
        <v>45424</v>
      </c>
      <c r="N1036" s="229">
        <f>SUM(N1031:N1034)</f>
        <v>47424</v>
      </c>
      <c r="O1036" s="230">
        <f>G1036*102%</f>
        <v>46332.480000000003</v>
      </c>
      <c r="P1036" s="229">
        <v>52649</v>
      </c>
      <c r="Q1036" s="174">
        <f>P1036*102%</f>
        <v>53701.98</v>
      </c>
      <c r="R1036" s="231">
        <f t="shared" ref="R1036" si="284">P1036*103%</f>
        <v>54228.47</v>
      </c>
      <c r="S1036" s="173">
        <f>SUM(P1036-R1036)</f>
        <v>-1579.4700000000012</v>
      </c>
      <c r="Y1036" s="229">
        <v>52649</v>
      </c>
    </row>
    <row r="1037" spans="2:25" ht="7.5" customHeight="1" x14ac:dyDescent="0.2">
      <c r="E1037" s="282"/>
      <c r="N1037" s="172"/>
      <c r="O1037" s="230">
        <f>SUM(O1036-G1036)</f>
        <v>908.4800000000032</v>
      </c>
      <c r="P1037" s="229"/>
      <c r="Y1037" s="229"/>
    </row>
    <row r="1038" spans="2:25" x14ac:dyDescent="0.2">
      <c r="E1038" s="282"/>
      <c r="N1038" s="172"/>
      <c r="O1038" s="230" t="e">
        <f>SUM(#REF!-#REF!)</f>
        <v>#REF!</v>
      </c>
      <c r="P1038" s="229"/>
      <c r="Y1038" s="229"/>
    </row>
    <row r="1039" spans="2:25" x14ac:dyDescent="0.2">
      <c r="B1039" s="292"/>
      <c r="C1039" s="219" t="s">
        <v>803</v>
      </c>
      <c r="D1039" s="219"/>
      <c r="E1039" s="281"/>
      <c r="N1039" s="172"/>
      <c r="Y1039" s="173"/>
    </row>
    <row r="1040" spans="2:25" x14ac:dyDescent="0.2">
      <c r="B1040" s="292"/>
      <c r="E1040" s="281"/>
      <c r="N1040" s="172"/>
      <c r="Y1040" s="173"/>
    </row>
    <row r="1041" spans="2:25" x14ac:dyDescent="0.2">
      <c r="B1041" s="292"/>
      <c r="C1041" s="169" t="s">
        <v>804</v>
      </c>
      <c r="D1041" s="222" t="s">
        <v>805</v>
      </c>
      <c r="E1041" s="223">
        <v>109</v>
      </c>
      <c r="F1041" s="223" t="s">
        <v>806</v>
      </c>
      <c r="G1041" s="172">
        <v>47736</v>
      </c>
      <c r="H1041" s="224">
        <v>47476</v>
      </c>
      <c r="I1041" s="224">
        <v>51042</v>
      </c>
      <c r="J1041" s="173">
        <f t="shared" ref="J1041" si="285">SUM(H1041+1000)</f>
        <v>48476</v>
      </c>
      <c r="N1041" s="172">
        <f>SUM(G1041+2000)</f>
        <v>49736</v>
      </c>
      <c r="O1041" s="173">
        <f>G1041*104%</f>
        <v>49645.440000000002</v>
      </c>
      <c r="P1041" s="172">
        <v>69460</v>
      </c>
      <c r="R1041" s="261">
        <v>69460</v>
      </c>
      <c r="Y1041" s="172">
        <v>69460</v>
      </c>
    </row>
    <row r="1042" spans="2:25" x14ac:dyDescent="0.2">
      <c r="B1042" s="222"/>
      <c r="D1042" s="169" t="s">
        <v>142</v>
      </c>
      <c r="E1042" s="281"/>
      <c r="F1042" s="223"/>
      <c r="N1042" s="172"/>
      <c r="R1042" s="261"/>
      <c r="Y1042" s="173"/>
    </row>
    <row r="1043" spans="2:25" x14ac:dyDescent="0.2">
      <c r="B1043" s="292"/>
      <c r="C1043" s="169" t="s">
        <v>804</v>
      </c>
      <c r="D1043" s="169" t="s">
        <v>807</v>
      </c>
      <c r="E1043" s="281">
        <v>107</v>
      </c>
      <c r="F1043" s="171" t="s">
        <v>808</v>
      </c>
      <c r="G1043" s="172">
        <v>34800</v>
      </c>
      <c r="H1043" s="172">
        <v>33800</v>
      </c>
      <c r="I1043" s="172">
        <v>35600</v>
      </c>
      <c r="J1043" s="173">
        <f t="shared" ref="J1043" si="286">SUM(H1043+1000)</f>
        <v>34800</v>
      </c>
      <c r="N1043" s="172">
        <f>SUM(G1043+2000)</f>
        <v>36800</v>
      </c>
      <c r="O1043" s="173">
        <f>G1043*104%</f>
        <v>36192</v>
      </c>
      <c r="P1043" s="172">
        <v>43192</v>
      </c>
      <c r="R1043" s="261">
        <v>43192</v>
      </c>
      <c r="Y1043" s="172">
        <v>43192</v>
      </c>
    </row>
    <row r="1044" spans="2:25" x14ac:dyDescent="0.2">
      <c r="B1044" s="292"/>
      <c r="D1044" s="169" t="s">
        <v>142</v>
      </c>
      <c r="E1044" s="281"/>
      <c r="N1044" s="172"/>
      <c r="R1044" s="261"/>
      <c r="Y1044" s="173"/>
    </row>
    <row r="1045" spans="2:25" x14ac:dyDescent="0.2">
      <c r="B1045" s="292"/>
      <c r="C1045" s="169" t="s">
        <v>804</v>
      </c>
      <c r="D1045" s="169" t="s">
        <v>807</v>
      </c>
      <c r="E1045" s="281">
        <v>107</v>
      </c>
      <c r="F1045" s="171" t="s">
        <v>809</v>
      </c>
      <c r="G1045" s="172">
        <v>36000</v>
      </c>
      <c r="H1045" s="172">
        <v>35000</v>
      </c>
      <c r="I1045" s="172">
        <v>38000</v>
      </c>
      <c r="J1045" s="173">
        <f t="shared" ref="J1045" si="287">SUM(H1045+1000)</f>
        <v>36000</v>
      </c>
      <c r="N1045" s="172">
        <f>SUM(G1045+2000)</f>
        <v>38000</v>
      </c>
      <c r="O1045" s="173">
        <f>G1045*104%</f>
        <v>37440</v>
      </c>
      <c r="P1045" s="172">
        <v>54440</v>
      </c>
      <c r="R1045" s="261">
        <v>54440</v>
      </c>
      <c r="Y1045" s="172">
        <v>54440</v>
      </c>
    </row>
    <row r="1046" spans="2:25" x14ac:dyDescent="0.2">
      <c r="B1046" s="292"/>
      <c r="D1046" s="169" t="s">
        <v>142</v>
      </c>
      <c r="E1046" s="281"/>
      <c r="N1046" s="172"/>
      <c r="Y1046" s="173"/>
    </row>
    <row r="1047" spans="2:25" x14ac:dyDescent="0.2">
      <c r="B1047" s="292"/>
      <c r="C1047" s="169" t="s">
        <v>804</v>
      </c>
      <c r="D1047" s="169" t="s">
        <v>39</v>
      </c>
      <c r="E1047" s="281">
        <v>101</v>
      </c>
      <c r="F1047" s="171" t="s">
        <v>810</v>
      </c>
      <c r="G1047" s="172">
        <v>22218</v>
      </c>
      <c r="H1047" s="172">
        <v>21218</v>
      </c>
      <c r="I1047" s="172">
        <v>21219</v>
      </c>
      <c r="J1047" s="173">
        <f t="shared" ref="J1047" si="288">SUM(H1047+1000)</f>
        <v>22218</v>
      </c>
      <c r="N1047" s="172">
        <f>SUM(G1047+2000)</f>
        <v>24218</v>
      </c>
      <c r="O1047" s="173">
        <f>G1047*104%</f>
        <v>23106.720000000001</v>
      </c>
      <c r="P1047" s="172">
        <v>25861</v>
      </c>
      <c r="R1047" s="173">
        <v>26262</v>
      </c>
      <c r="Y1047" s="172">
        <v>25861</v>
      </c>
    </row>
    <row r="1048" spans="2:25" x14ac:dyDescent="0.2">
      <c r="B1048" s="292"/>
      <c r="E1048" s="281"/>
      <c r="N1048" s="172"/>
      <c r="Y1048" s="173"/>
    </row>
    <row r="1049" spans="2:25" x14ac:dyDescent="0.2">
      <c r="B1049" s="292"/>
      <c r="C1049" s="219"/>
      <c r="D1049" s="233" t="s">
        <v>73</v>
      </c>
      <c r="E1049" s="306"/>
      <c r="F1049" s="307"/>
      <c r="G1049" s="242">
        <f>SUM(G1041:G1047)</f>
        <v>140754</v>
      </c>
      <c r="H1049" s="242">
        <v>137494</v>
      </c>
      <c r="I1049" s="228">
        <v>145861</v>
      </c>
      <c r="J1049" s="226"/>
      <c r="K1049" s="234"/>
      <c r="L1049" s="226"/>
      <c r="M1049" s="226"/>
      <c r="N1049" s="242">
        <f>SUM(N1041:N1047)</f>
        <v>148754</v>
      </c>
      <c r="O1049" s="243">
        <f>G1049*102%</f>
        <v>143569.08000000002</v>
      </c>
      <c r="P1049" s="242">
        <f>SUM(P1041:P1047)</f>
        <v>192953</v>
      </c>
      <c r="Q1049" s="244">
        <f>P1049*102%</f>
        <v>196812.06</v>
      </c>
      <c r="R1049" s="245">
        <f>SUM(R1041:R1047)</f>
        <v>193354</v>
      </c>
      <c r="Y1049" s="229">
        <f>SUM(Y1041:Y1047)</f>
        <v>192953</v>
      </c>
    </row>
    <row r="1050" spans="2:25" x14ac:dyDescent="0.2">
      <c r="B1050" s="292"/>
      <c r="C1050" s="219"/>
      <c r="D1050" s="233"/>
      <c r="E1050" s="306"/>
      <c r="F1050" s="307"/>
      <c r="G1050" s="242"/>
      <c r="H1050" s="242"/>
      <c r="I1050" s="228"/>
      <c r="J1050" s="226"/>
      <c r="K1050" s="234"/>
      <c r="L1050" s="226"/>
      <c r="M1050" s="226"/>
      <c r="N1050" s="242"/>
      <c r="O1050" s="243"/>
      <c r="P1050" s="242"/>
      <c r="Q1050" s="244"/>
      <c r="R1050" s="245"/>
      <c r="Y1050" s="229"/>
    </row>
    <row r="1051" spans="2:25" x14ac:dyDescent="0.2">
      <c r="B1051" s="292"/>
      <c r="E1051" s="281"/>
      <c r="N1051" s="172"/>
      <c r="O1051" s="230">
        <f>SUM(O1049-G1049)</f>
        <v>2815.0800000000163</v>
      </c>
      <c r="P1051" s="229"/>
      <c r="Y1051" s="229"/>
    </row>
    <row r="1052" spans="2:25" x14ac:dyDescent="0.2">
      <c r="B1052" s="292"/>
      <c r="C1052" s="219" t="s">
        <v>811</v>
      </c>
      <c r="D1052" s="219"/>
      <c r="E1052" s="281"/>
      <c r="N1052" s="172"/>
      <c r="Y1052" s="173"/>
    </row>
    <row r="1053" spans="2:25" x14ac:dyDescent="0.2">
      <c r="B1053" s="292"/>
      <c r="E1053" s="281"/>
      <c r="N1053" s="172"/>
      <c r="Y1053" s="173"/>
    </row>
    <row r="1054" spans="2:25" x14ac:dyDescent="0.2">
      <c r="B1054" s="292"/>
      <c r="C1054" s="169" t="s">
        <v>812</v>
      </c>
      <c r="D1054" s="169" t="s">
        <v>813</v>
      </c>
      <c r="E1054" s="281">
        <v>111</v>
      </c>
      <c r="F1054" s="171" t="s">
        <v>814</v>
      </c>
      <c r="G1054" s="172">
        <v>50000</v>
      </c>
      <c r="H1054" s="172">
        <v>49000</v>
      </c>
      <c r="I1054" s="172">
        <v>56200</v>
      </c>
      <c r="J1054" s="173">
        <f t="shared" ref="J1054:J1057" si="289">SUM(H1054+1000)</f>
        <v>50000</v>
      </c>
      <c r="N1054" s="172">
        <f>SUM(G1054+2000)</f>
        <v>52000</v>
      </c>
      <c r="O1054" s="173">
        <f>G1054*104%</f>
        <v>52000</v>
      </c>
      <c r="P1054" s="172">
        <v>55000</v>
      </c>
      <c r="R1054" s="173">
        <f t="shared" ref="R1054:R1057" si="290">P1054*103%</f>
        <v>56650</v>
      </c>
      <c r="Y1054" s="172">
        <v>55000</v>
      </c>
    </row>
    <row r="1055" spans="2:25" x14ac:dyDescent="0.2">
      <c r="B1055" s="292"/>
      <c r="C1055" s="169" t="s">
        <v>812</v>
      </c>
      <c r="D1055" s="169" t="s">
        <v>815</v>
      </c>
      <c r="E1055" s="281">
        <v>106</v>
      </c>
      <c r="F1055" s="171" t="s">
        <v>816</v>
      </c>
      <c r="G1055" s="172">
        <v>40067</v>
      </c>
      <c r="H1055" s="172">
        <v>39067</v>
      </c>
      <c r="I1055" s="172">
        <v>46553</v>
      </c>
      <c r="J1055" s="173">
        <f t="shared" si="289"/>
        <v>40067</v>
      </c>
      <c r="N1055" s="172">
        <f>SUM(G1055+2000)</f>
        <v>42067</v>
      </c>
      <c r="O1055" s="173">
        <f>G1055*104%</f>
        <v>41669.68</v>
      </c>
      <c r="P1055" s="172">
        <v>44471</v>
      </c>
      <c r="R1055" s="173">
        <f t="shared" si="290"/>
        <v>45805.130000000005</v>
      </c>
      <c r="Y1055" s="172">
        <v>44471</v>
      </c>
    </row>
    <row r="1056" spans="2:25" x14ac:dyDescent="0.2">
      <c r="B1056" s="292"/>
      <c r="C1056" s="169" t="s">
        <v>812</v>
      </c>
      <c r="D1056" s="169" t="s">
        <v>817</v>
      </c>
      <c r="E1056" s="281">
        <v>101</v>
      </c>
      <c r="F1056" s="171" t="s">
        <v>818</v>
      </c>
      <c r="G1056" s="172">
        <v>26042</v>
      </c>
      <c r="H1056" s="172">
        <v>25042</v>
      </c>
      <c r="I1056" s="172">
        <v>26842</v>
      </c>
      <c r="J1056" s="173">
        <f t="shared" si="289"/>
        <v>26042</v>
      </c>
      <c r="N1056" s="172">
        <f>SUM(G1056+2000)</f>
        <v>28042</v>
      </c>
      <c r="O1056" s="173">
        <f>G1056*104%</f>
        <v>27083.68</v>
      </c>
      <c r="P1056" s="172">
        <v>29605</v>
      </c>
      <c r="R1056" s="173">
        <f t="shared" si="290"/>
        <v>30493.15</v>
      </c>
      <c r="Y1056" s="172">
        <v>29605</v>
      </c>
    </row>
    <row r="1057" spans="2:25" x14ac:dyDescent="0.2">
      <c r="B1057" s="292"/>
      <c r="C1057" s="169" t="s">
        <v>812</v>
      </c>
      <c r="D1057" s="222" t="s">
        <v>819</v>
      </c>
      <c r="E1057" s="223">
        <v>103</v>
      </c>
      <c r="F1057" s="223" t="s">
        <v>820</v>
      </c>
      <c r="G1057" s="172">
        <v>29000</v>
      </c>
      <c r="H1057" s="224">
        <v>28000</v>
      </c>
      <c r="I1057" s="224">
        <v>30386</v>
      </c>
      <c r="J1057" s="173">
        <f t="shared" si="289"/>
        <v>29000</v>
      </c>
      <c r="N1057" s="172">
        <f>SUM(G1057+2000)</f>
        <v>31000</v>
      </c>
      <c r="O1057" s="173">
        <f>G1057*104%</f>
        <v>30160</v>
      </c>
      <c r="P1057" s="172">
        <v>32740</v>
      </c>
      <c r="R1057" s="173">
        <f t="shared" si="290"/>
        <v>33722.200000000004</v>
      </c>
      <c r="Y1057" s="172">
        <v>32740</v>
      </c>
    </row>
    <row r="1058" spans="2:25" ht="8.25" customHeight="1" x14ac:dyDescent="0.2">
      <c r="B1058" s="222"/>
      <c r="D1058" s="222"/>
      <c r="E1058" s="223"/>
      <c r="F1058" s="223"/>
      <c r="H1058" s="224"/>
      <c r="I1058" s="224"/>
      <c r="N1058" s="172"/>
      <c r="Y1058" s="173"/>
    </row>
    <row r="1059" spans="2:25" x14ac:dyDescent="0.2">
      <c r="B1059" s="222"/>
      <c r="D1059" s="222" t="s">
        <v>1171</v>
      </c>
      <c r="E1059" s="223"/>
      <c r="F1059" s="223"/>
      <c r="H1059" s="224"/>
      <c r="I1059" s="224"/>
      <c r="N1059" s="172"/>
      <c r="Y1059" s="173"/>
    </row>
    <row r="1060" spans="2:25" x14ac:dyDescent="0.2">
      <c r="B1060" s="222"/>
      <c r="C1060" s="169" t="s">
        <v>812</v>
      </c>
      <c r="D1060" s="222" t="s">
        <v>1169</v>
      </c>
      <c r="E1060" s="223"/>
      <c r="F1060" s="223" t="s">
        <v>823</v>
      </c>
      <c r="H1060" s="224"/>
      <c r="I1060" s="224"/>
      <c r="N1060" s="172"/>
      <c r="Y1060" s="173"/>
    </row>
    <row r="1061" spans="2:25" x14ac:dyDescent="0.2">
      <c r="B1061" s="222"/>
      <c r="C1061" s="169" t="s">
        <v>812</v>
      </c>
      <c r="D1061" s="222" t="s">
        <v>1220</v>
      </c>
      <c r="E1061" s="223"/>
      <c r="F1061" s="223" t="s">
        <v>825</v>
      </c>
      <c r="H1061" s="224"/>
      <c r="I1061" s="224"/>
      <c r="N1061" s="172"/>
      <c r="Y1061" s="173"/>
    </row>
    <row r="1062" spans="2:25" x14ac:dyDescent="0.2">
      <c r="B1062" s="222"/>
      <c r="C1062" s="169" t="s">
        <v>812</v>
      </c>
      <c r="D1062" s="222" t="s">
        <v>1169</v>
      </c>
      <c r="E1062" s="223"/>
      <c r="F1062" s="223" t="s">
        <v>826</v>
      </c>
      <c r="H1062" s="224"/>
      <c r="I1062" s="224"/>
      <c r="N1062" s="172"/>
      <c r="Y1062" s="173"/>
    </row>
    <row r="1063" spans="2:25" x14ac:dyDescent="0.2">
      <c r="B1063" s="222"/>
      <c r="C1063" s="169" t="s">
        <v>812</v>
      </c>
      <c r="D1063" s="222" t="s">
        <v>1170</v>
      </c>
      <c r="E1063" s="223"/>
      <c r="F1063" s="223" t="s">
        <v>827</v>
      </c>
      <c r="H1063" s="224"/>
      <c r="I1063" s="224"/>
      <c r="N1063" s="172"/>
      <c r="Y1063" s="173"/>
    </row>
    <row r="1064" spans="2:25" x14ac:dyDescent="0.2">
      <c r="B1064" s="222"/>
      <c r="E1064" s="289"/>
      <c r="F1064" s="236"/>
      <c r="H1064" s="228"/>
      <c r="I1064" s="228"/>
      <c r="N1064" s="172"/>
      <c r="Y1064" s="173"/>
    </row>
    <row r="1065" spans="2:25" x14ac:dyDescent="0.2">
      <c r="B1065" s="292"/>
      <c r="C1065" s="226"/>
      <c r="D1065" s="219" t="s">
        <v>73</v>
      </c>
      <c r="E1065" s="308"/>
      <c r="F1065" s="214"/>
      <c r="G1065" s="229">
        <f>SUM(G1054:G1058)</f>
        <v>145109</v>
      </c>
      <c r="H1065" s="229">
        <v>141109</v>
      </c>
      <c r="I1065" s="172">
        <v>159981</v>
      </c>
      <c r="N1065" s="229">
        <f>SUM(N1054:N1064)</f>
        <v>153109</v>
      </c>
      <c r="O1065" s="230">
        <f>G1065*102%</f>
        <v>148011.18</v>
      </c>
      <c r="P1065" s="229">
        <f>SUM(P1054:P1057)</f>
        <v>161816</v>
      </c>
      <c r="Q1065" s="174">
        <f>P1065*102%</f>
        <v>165052.32</v>
      </c>
      <c r="R1065" s="231">
        <f>SUM(R1054:R1057)</f>
        <v>166670.48000000001</v>
      </c>
      <c r="S1065" s="173">
        <f>SUM(P1065-R1065)</f>
        <v>-4854.4800000000105</v>
      </c>
      <c r="Y1065" s="229">
        <f>SUM(Y1054:Y1057)</f>
        <v>161816</v>
      </c>
    </row>
    <row r="1066" spans="2:25" x14ac:dyDescent="0.2">
      <c r="B1066" s="292"/>
      <c r="E1066" s="281"/>
      <c r="N1066" s="172"/>
      <c r="O1066" s="230">
        <f>SUM(O1065-G1065)</f>
        <v>2902.179999999993</v>
      </c>
      <c r="P1066" s="229"/>
      <c r="Y1066" s="229"/>
    </row>
    <row r="1067" spans="2:25" x14ac:dyDescent="0.2">
      <c r="B1067" s="292"/>
      <c r="C1067" s="233" t="s">
        <v>1197</v>
      </c>
      <c r="D1067" s="226"/>
      <c r="E1067" s="281"/>
      <c r="N1067" s="172"/>
      <c r="Y1067" s="173"/>
    </row>
    <row r="1068" spans="2:25" x14ac:dyDescent="0.2">
      <c r="B1068" s="292"/>
      <c r="C1068" s="169" t="s">
        <v>829</v>
      </c>
      <c r="D1068" s="169" t="s">
        <v>830</v>
      </c>
      <c r="E1068" s="281"/>
      <c r="F1068" s="171" t="s">
        <v>831</v>
      </c>
      <c r="G1068" s="172">
        <v>28137</v>
      </c>
      <c r="H1068" s="172">
        <v>27137</v>
      </c>
      <c r="I1068" s="172">
        <v>53274</v>
      </c>
      <c r="J1068" s="172">
        <v>27137</v>
      </c>
      <c r="N1068" s="172">
        <f>SUM(G1068+2000)</f>
        <v>30137</v>
      </c>
      <c r="O1068" s="173">
        <f>G1068*104%</f>
        <v>29262.48</v>
      </c>
      <c r="P1068" s="172">
        <v>31825</v>
      </c>
      <c r="R1068" s="261">
        <v>32780</v>
      </c>
      <c r="Y1068" s="173">
        <v>31825</v>
      </c>
    </row>
    <row r="1069" spans="2:25" x14ac:dyDescent="0.2">
      <c r="B1069" s="292"/>
      <c r="D1069" s="169" t="s">
        <v>1172</v>
      </c>
      <c r="E1069" s="281"/>
      <c r="J1069" s="172"/>
      <c r="N1069" s="172"/>
      <c r="R1069" s="261"/>
      <c r="Y1069" s="173"/>
    </row>
    <row r="1070" spans="2:25" x14ac:dyDescent="0.2">
      <c r="B1070" s="292"/>
      <c r="D1070" s="169" t="s">
        <v>142</v>
      </c>
      <c r="E1070" s="281"/>
      <c r="J1070" s="172"/>
      <c r="N1070" s="172"/>
      <c r="R1070" s="261"/>
      <c r="Y1070" s="173"/>
    </row>
    <row r="1071" spans="2:25" x14ac:dyDescent="0.2">
      <c r="B1071" s="292"/>
      <c r="C1071" s="169" t="s">
        <v>829</v>
      </c>
      <c r="D1071" s="169" t="s">
        <v>833</v>
      </c>
      <c r="E1071" s="281"/>
      <c r="F1071" s="171" t="s">
        <v>834</v>
      </c>
      <c r="G1071" s="172">
        <v>21968</v>
      </c>
      <c r="H1071" s="172">
        <v>21968</v>
      </c>
      <c r="I1071" s="172">
        <v>42936</v>
      </c>
      <c r="J1071" s="172">
        <v>21968</v>
      </c>
      <c r="N1071" s="172">
        <f>SUM(G1071+2000)</f>
        <v>23968</v>
      </c>
      <c r="O1071" s="173">
        <f>G1071*104%</f>
        <v>22846.720000000001</v>
      </c>
      <c r="P1071" s="172">
        <v>25287</v>
      </c>
      <c r="R1071" s="261">
        <v>26046</v>
      </c>
      <c r="Y1071" s="173">
        <v>25287</v>
      </c>
    </row>
    <row r="1072" spans="2:25" x14ac:dyDescent="0.2">
      <c r="B1072" s="292"/>
      <c r="D1072" s="169" t="s">
        <v>1173</v>
      </c>
      <c r="E1072" s="281"/>
      <c r="J1072" s="172"/>
      <c r="N1072" s="172"/>
      <c r="R1072" s="261"/>
      <c r="Y1072" s="173"/>
    </row>
    <row r="1073" spans="2:25" x14ac:dyDescent="0.2">
      <c r="B1073" s="292"/>
      <c r="D1073" s="169" t="s">
        <v>142</v>
      </c>
      <c r="E1073" s="281"/>
      <c r="J1073" s="172"/>
      <c r="N1073" s="172"/>
      <c r="R1073" s="261"/>
      <c r="Y1073" s="173"/>
    </row>
    <row r="1074" spans="2:25" x14ac:dyDescent="0.2">
      <c r="B1074" s="292"/>
      <c r="C1074" s="169" t="s">
        <v>829</v>
      </c>
      <c r="D1074" s="169" t="s">
        <v>833</v>
      </c>
      <c r="E1074" s="281"/>
      <c r="F1074" s="171" t="s">
        <v>835</v>
      </c>
      <c r="G1074" s="172">
        <v>21968</v>
      </c>
      <c r="H1074" s="172">
        <v>21968</v>
      </c>
      <c r="I1074" s="172">
        <v>42936</v>
      </c>
      <c r="J1074" s="172">
        <v>21968</v>
      </c>
      <c r="N1074" s="172">
        <f>SUM(G1074+2000)</f>
        <v>23968</v>
      </c>
      <c r="O1074" s="173">
        <f>G1074*104%</f>
        <v>22846.720000000001</v>
      </c>
      <c r="P1074" s="172">
        <f>SUM(O1074+2000)</f>
        <v>24846.720000000001</v>
      </c>
      <c r="R1074" s="261">
        <v>25592</v>
      </c>
      <c r="Y1074" s="173">
        <v>24847</v>
      </c>
    </row>
    <row r="1075" spans="2:25" x14ac:dyDescent="0.2">
      <c r="B1075" s="292"/>
      <c r="D1075" s="169" t="s">
        <v>836</v>
      </c>
      <c r="E1075" s="281"/>
      <c r="N1075" s="172"/>
      <c r="Y1075" s="173"/>
    </row>
    <row r="1076" spans="2:25" x14ac:dyDescent="0.2">
      <c r="B1076" s="292"/>
      <c r="D1076" s="169" t="s">
        <v>142</v>
      </c>
      <c r="E1076" s="281"/>
      <c r="N1076" s="172"/>
      <c r="Y1076" s="173"/>
    </row>
    <row r="1077" spans="2:25" x14ac:dyDescent="0.2">
      <c r="B1077" s="292"/>
      <c r="C1077" s="169" t="s">
        <v>829</v>
      </c>
      <c r="D1077" s="169" t="s">
        <v>837</v>
      </c>
      <c r="E1077" s="281" t="s">
        <v>59</v>
      </c>
      <c r="F1077" s="171" t="s">
        <v>838</v>
      </c>
      <c r="G1077" s="172">
        <v>40067</v>
      </c>
      <c r="H1077" s="172">
        <v>39067</v>
      </c>
      <c r="I1077" s="172">
        <v>43399</v>
      </c>
      <c r="J1077" s="173">
        <f t="shared" ref="J1077" si="291">SUM(H1077+1000)</f>
        <v>40067</v>
      </c>
      <c r="K1077" s="170" t="s">
        <v>839</v>
      </c>
      <c r="N1077" s="172">
        <f>SUM(G1077+2000)</f>
        <v>42067</v>
      </c>
      <c r="O1077" s="173">
        <f>G1077*104%</f>
        <v>41669.68</v>
      </c>
      <c r="P1077" s="172">
        <v>44910</v>
      </c>
      <c r="R1077" s="173">
        <f t="shared" ref="R1077" si="292">P1077*103%</f>
        <v>46257.3</v>
      </c>
      <c r="Y1077" s="172">
        <v>44910</v>
      </c>
    </row>
    <row r="1078" spans="2:25" ht="9.75" customHeight="1" x14ac:dyDescent="0.2">
      <c r="B1078" s="292"/>
      <c r="E1078" s="281"/>
      <c r="N1078" s="172"/>
      <c r="Y1078" s="173"/>
    </row>
    <row r="1079" spans="2:25" x14ac:dyDescent="0.2">
      <c r="B1079" s="292"/>
      <c r="D1079" s="169" t="s">
        <v>1174</v>
      </c>
      <c r="E1079" s="281"/>
      <c r="N1079" s="172"/>
      <c r="Y1079" s="173"/>
    </row>
    <row r="1080" spans="2:25" x14ac:dyDescent="0.2">
      <c r="B1080" s="292"/>
      <c r="C1080" s="169" t="s">
        <v>829</v>
      </c>
      <c r="D1080" s="222" t="s">
        <v>1175</v>
      </c>
      <c r="E1080" s="223"/>
      <c r="F1080" s="223" t="s">
        <v>840</v>
      </c>
      <c r="G1080" s="309"/>
      <c r="H1080" s="224"/>
      <c r="I1080" s="224"/>
      <c r="J1080" s="226"/>
      <c r="K1080" s="309" t="s">
        <v>841</v>
      </c>
      <c r="N1080" s="172"/>
      <c r="Y1080" s="173"/>
    </row>
    <row r="1081" spans="2:25" x14ac:dyDescent="0.2">
      <c r="B1081" s="292"/>
      <c r="C1081" s="169" t="s">
        <v>1142</v>
      </c>
      <c r="D1081" s="222"/>
      <c r="E1081" s="223"/>
      <c r="F1081" s="223"/>
      <c r="G1081" s="309"/>
      <c r="H1081" s="224"/>
      <c r="I1081" s="224"/>
      <c r="J1081" s="226"/>
      <c r="K1081" s="309"/>
      <c r="N1081" s="172"/>
      <c r="Y1081" s="173"/>
    </row>
    <row r="1082" spans="2:25" x14ac:dyDescent="0.2">
      <c r="B1082" s="222"/>
      <c r="D1082" s="222"/>
      <c r="E1082" s="223"/>
      <c r="F1082" s="223"/>
      <c r="H1082" s="224"/>
      <c r="I1082" s="224"/>
      <c r="N1082" s="172"/>
      <c r="Y1082" s="173"/>
    </row>
    <row r="1083" spans="2:25" x14ac:dyDescent="0.2">
      <c r="B1083" s="222"/>
      <c r="D1083" s="276" t="s">
        <v>73</v>
      </c>
      <c r="E1083" s="310"/>
      <c r="F1083" s="310"/>
      <c r="G1083" s="242">
        <f>SUM(G1068:G1077)</f>
        <v>112140</v>
      </c>
      <c r="H1083" s="311">
        <v>110140</v>
      </c>
      <c r="I1083" s="224">
        <v>182545</v>
      </c>
      <c r="J1083" s="226"/>
      <c r="K1083" s="234"/>
      <c r="L1083" s="226"/>
      <c r="M1083" s="226"/>
      <c r="N1083" s="242">
        <f>SUM(N1068:N1080)</f>
        <v>120140</v>
      </c>
      <c r="O1083" s="243">
        <f>G1083*102%</f>
        <v>114382.8</v>
      </c>
      <c r="P1083" s="242">
        <f>SUM(P1068:P1077)</f>
        <v>126868.72</v>
      </c>
      <c r="Q1083" s="244">
        <f>P1083*102%</f>
        <v>129406.0944</v>
      </c>
      <c r="R1083" s="245">
        <f>SUM(R1068:R1077)</f>
        <v>130675.3</v>
      </c>
      <c r="S1083" s="173">
        <f>SUM(P1083-R1083)</f>
        <v>-3806.5800000000017</v>
      </c>
      <c r="Y1083" s="229">
        <f>SUM(Y1068:Y1077)</f>
        <v>126869</v>
      </c>
    </row>
    <row r="1084" spans="2:25" x14ac:dyDescent="0.2">
      <c r="B1084" s="222"/>
      <c r="E1084" s="282"/>
      <c r="N1084" s="172"/>
      <c r="O1084" s="230">
        <f>SUM(O1083-G1083)</f>
        <v>2242.8000000000029</v>
      </c>
      <c r="P1084" s="229"/>
      <c r="Y1084" s="229"/>
    </row>
    <row r="1085" spans="2:25" x14ac:dyDescent="0.2">
      <c r="B1085" s="292"/>
      <c r="C1085" s="219" t="s">
        <v>842</v>
      </c>
      <c r="D1085" s="222"/>
      <c r="E1085" s="282"/>
      <c r="N1085" s="172"/>
      <c r="Y1085" s="173"/>
    </row>
    <row r="1086" spans="2:25" x14ac:dyDescent="0.2">
      <c r="B1086" s="292"/>
      <c r="C1086" s="219"/>
      <c r="D1086" s="222"/>
      <c r="E1086" s="282"/>
      <c r="N1086" s="172"/>
      <c r="Y1086" s="173"/>
    </row>
    <row r="1087" spans="2:25" x14ac:dyDescent="0.2">
      <c r="B1087" s="292"/>
      <c r="C1087" s="226" t="s">
        <v>845</v>
      </c>
      <c r="D1087" s="226" t="s">
        <v>843</v>
      </c>
      <c r="E1087" s="279" t="s">
        <v>51</v>
      </c>
      <c r="F1087" s="227" t="s">
        <v>844</v>
      </c>
      <c r="G1087" s="228">
        <v>36894</v>
      </c>
      <c r="H1087" s="228">
        <v>35894</v>
      </c>
      <c r="I1087" s="228">
        <v>37694</v>
      </c>
      <c r="J1087" s="235">
        <f t="shared" ref="J1087" si="293">SUM(H1087+1000)</f>
        <v>36894</v>
      </c>
      <c r="K1087" s="234"/>
      <c r="L1087" s="226"/>
      <c r="M1087" s="226"/>
      <c r="N1087" s="228">
        <f>SUM(G1087+2000)</f>
        <v>38894</v>
      </c>
      <c r="O1087" s="235">
        <f>G1087*104%</f>
        <v>38369.760000000002</v>
      </c>
      <c r="P1087" s="228">
        <f>SUM(O1087+2000)</f>
        <v>40369.760000000002</v>
      </c>
      <c r="R1087" s="173">
        <f t="shared" ref="R1087" si="294">P1087*103%</f>
        <v>41580.852800000001</v>
      </c>
      <c r="Y1087" s="228">
        <f>SUM(X1087+2000)</f>
        <v>2000</v>
      </c>
    </row>
    <row r="1088" spans="2:25" x14ac:dyDescent="0.2">
      <c r="B1088" s="292"/>
      <c r="C1088" s="226"/>
      <c r="D1088" s="226"/>
      <c r="E1088" s="279"/>
      <c r="F1088" s="227"/>
      <c r="G1088" s="228"/>
      <c r="H1088" s="228"/>
      <c r="I1088" s="228"/>
      <c r="J1088" s="226"/>
      <c r="K1088" s="234"/>
      <c r="L1088" s="226"/>
      <c r="M1088" s="226"/>
      <c r="N1088" s="228"/>
      <c r="O1088" s="226"/>
      <c r="P1088" s="235"/>
      <c r="Y1088" s="235"/>
    </row>
    <row r="1089" spans="2:25" x14ac:dyDescent="0.2">
      <c r="B1089" s="292"/>
      <c r="C1089" s="226"/>
      <c r="D1089" s="233" t="s">
        <v>73</v>
      </c>
      <c r="E1089" s="312"/>
      <c r="F1089" s="307"/>
      <c r="G1089" s="242">
        <f>SUM(G1087)</f>
        <v>36894</v>
      </c>
      <c r="H1089" s="242">
        <v>35894</v>
      </c>
      <c r="I1089" s="228">
        <v>37694</v>
      </c>
      <c r="J1089" s="226"/>
      <c r="K1089" s="234"/>
      <c r="L1089" s="226"/>
      <c r="M1089" s="226"/>
      <c r="N1089" s="242">
        <f>SUM(N1087)</f>
        <v>38894</v>
      </c>
      <c r="O1089" s="243">
        <f>G1089*102%</f>
        <v>37631.879999999997</v>
      </c>
      <c r="P1089" s="242">
        <f>SUM(P1087:P1088)</f>
        <v>40369.760000000002</v>
      </c>
      <c r="Q1089" s="174">
        <f>P1089*102%</f>
        <v>41177.155200000001</v>
      </c>
      <c r="R1089" s="231">
        <f t="shared" ref="R1089" si="295">P1089*103%</f>
        <v>41580.852800000001</v>
      </c>
      <c r="S1089" s="173">
        <f>SUM(P1089-R1089)</f>
        <v>-1211.0927999999985</v>
      </c>
      <c r="Y1089" s="242">
        <f>SUM(Y1087:Y1088)</f>
        <v>2000</v>
      </c>
    </row>
    <row r="1090" spans="2:25" x14ac:dyDescent="0.2">
      <c r="B1090" s="292"/>
      <c r="E1090" s="282"/>
      <c r="N1090" s="172"/>
      <c r="O1090" s="230">
        <f>SUM(O1089-G1089)</f>
        <v>737.87999999999738</v>
      </c>
      <c r="P1090" s="229"/>
      <c r="Y1090" s="229"/>
    </row>
    <row r="1091" spans="2:25" x14ac:dyDescent="0.2">
      <c r="B1091" s="292"/>
      <c r="C1091" s="219" t="s">
        <v>846</v>
      </c>
      <c r="E1091" s="282"/>
      <c r="N1091" s="172"/>
      <c r="Y1091" s="173"/>
    </row>
    <row r="1092" spans="2:25" x14ac:dyDescent="0.2">
      <c r="B1092" s="292"/>
      <c r="C1092" s="219"/>
      <c r="E1092" s="282"/>
      <c r="N1092" s="172"/>
      <c r="Y1092" s="173"/>
    </row>
    <row r="1093" spans="2:25" x14ac:dyDescent="0.2">
      <c r="B1093" s="292"/>
      <c r="C1093" s="169" t="s">
        <v>847</v>
      </c>
      <c r="D1093" s="169" t="s">
        <v>848</v>
      </c>
      <c r="E1093" s="282">
        <v>111</v>
      </c>
      <c r="F1093" s="171" t="s">
        <v>849</v>
      </c>
      <c r="G1093" s="172">
        <v>66066</v>
      </c>
      <c r="H1093" s="172">
        <v>65066</v>
      </c>
      <c r="I1093" s="172">
        <v>65067</v>
      </c>
      <c r="J1093" s="173">
        <f>SUM(H1093+1000)</f>
        <v>66066</v>
      </c>
      <c r="N1093" s="172">
        <f>SUM(G1093+2000)</f>
        <v>68066</v>
      </c>
      <c r="O1093" s="173">
        <f>G1093*104%</f>
        <v>68708.639999999999</v>
      </c>
      <c r="P1093" s="172">
        <v>72030</v>
      </c>
      <c r="R1093" s="173">
        <f t="shared" ref="R1093" si="296">P1093*103%</f>
        <v>74190.900000000009</v>
      </c>
      <c r="Y1093" s="172">
        <v>72030</v>
      </c>
    </row>
    <row r="1094" spans="2:25" x14ac:dyDescent="0.2">
      <c r="B1094" s="292"/>
      <c r="D1094" s="226" t="s">
        <v>142</v>
      </c>
      <c r="E1094" s="282"/>
      <c r="K1094" s="170" t="s">
        <v>850</v>
      </c>
      <c r="N1094" s="172"/>
      <c r="Y1094" s="173"/>
    </row>
    <row r="1095" spans="2:25" x14ac:dyDescent="0.2">
      <c r="B1095" s="292"/>
      <c r="C1095" s="169" t="s">
        <v>847</v>
      </c>
      <c r="D1095" s="169" t="s">
        <v>851</v>
      </c>
      <c r="E1095" s="282" t="s">
        <v>16</v>
      </c>
      <c r="F1095" s="171" t="s">
        <v>852</v>
      </c>
      <c r="G1095" s="172">
        <v>56147</v>
      </c>
      <c r="H1095" s="172">
        <v>55147</v>
      </c>
      <c r="I1095" s="172">
        <v>55148</v>
      </c>
      <c r="J1095" s="173">
        <f t="shared" ref="J1095:J1102" si="297">SUM(H1095+1000)</f>
        <v>56147</v>
      </c>
      <c r="K1095" s="170" t="s">
        <v>853</v>
      </c>
      <c r="N1095" s="172">
        <f t="shared" ref="N1095:N1102" si="298">SUM(G1095+2000)</f>
        <v>58147</v>
      </c>
      <c r="O1095" s="173">
        <f t="shared" ref="O1095:O1102" si="299">G1095*104%</f>
        <v>58392.880000000005</v>
      </c>
      <c r="P1095" s="172">
        <f>SUM(O1095+2000)</f>
        <v>60392.880000000005</v>
      </c>
      <c r="R1095" s="173">
        <f t="shared" ref="R1095:R1102" si="300">P1095*103%</f>
        <v>62204.666400000009</v>
      </c>
      <c r="Y1095" s="172">
        <f>SUM(X1095+2000)</f>
        <v>2000</v>
      </c>
    </row>
    <row r="1096" spans="2:25" x14ac:dyDescent="0.2">
      <c r="B1096" s="292"/>
      <c r="C1096" s="169" t="s">
        <v>847</v>
      </c>
      <c r="D1096" s="169" t="s">
        <v>854</v>
      </c>
      <c r="E1096" s="282" t="s">
        <v>59</v>
      </c>
      <c r="F1096" s="171" t="s">
        <v>855</v>
      </c>
      <c r="G1096" s="172">
        <v>41717</v>
      </c>
      <c r="H1096" s="172">
        <v>40717</v>
      </c>
      <c r="I1096" s="172">
        <v>40718</v>
      </c>
      <c r="J1096" s="173">
        <f t="shared" si="297"/>
        <v>41717</v>
      </c>
      <c r="N1096" s="172">
        <f t="shared" si="298"/>
        <v>43717</v>
      </c>
      <c r="O1096" s="173">
        <f t="shared" si="299"/>
        <v>43385.68</v>
      </c>
      <c r="P1096" s="172">
        <v>46220</v>
      </c>
      <c r="R1096" s="173">
        <f t="shared" si="300"/>
        <v>47606.6</v>
      </c>
      <c r="Y1096" s="172">
        <v>46220</v>
      </c>
    </row>
    <row r="1097" spans="2:25" x14ac:dyDescent="0.2">
      <c r="B1097" s="292"/>
      <c r="C1097" s="169" t="s">
        <v>847</v>
      </c>
      <c r="D1097" s="169" t="s">
        <v>155</v>
      </c>
      <c r="E1097" s="282" t="s">
        <v>59</v>
      </c>
      <c r="F1097" s="171" t="s">
        <v>872</v>
      </c>
      <c r="G1097" s="172">
        <v>43904</v>
      </c>
      <c r="H1097" s="172">
        <v>42904</v>
      </c>
      <c r="I1097" s="172">
        <v>42905</v>
      </c>
      <c r="J1097" s="173">
        <f t="shared" si="297"/>
        <v>43904</v>
      </c>
      <c r="N1097" s="172">
        <f t="shared" si="298"/>
        <v>45904</v>
      </c>
      <c r="O1097" s="173">
        <f t="shared" si="299"/>
        <v>45660.160000000003</v>
      </c>
      <c r="P1097" s="172">
        <v>48538</v>
      </c>
      <c r="R1097" s="173">
        <f t="shared" si="300"/>
        <v>49994.14</v>
      </c>
      <c r="Y1097" s="172">
        <v>48538</v>
      </c>
    </row>
    <row r="1098" spans="2:25" x14ac:dyDescent="0.2">
      <c r="B1098" s="292"/>
      <c r="C1098" s="169" t="s">
        <v>847</v>
      </c>
      <c r="D1098" s="169" t="s">
        <v>856</v>
      </c>
      <c r="E1098" s="282">
        <v>104</v>
      </c>
      <c r="F1098" s="171" t="s">
        <v>857</v>
      </c>
      <c r="G1098" s="172">
        <v>40203</v>
      </c>
      <c r="H1098" s="172">
        <v>39203</v>
      </c>
      <c r="I1098" s="172">
        <v>39204</v>
      </c>
      <c r="J1098" s="173">
        <f t="shared" si="297"/>
        <v>40203</v>
      </c>
      <c r="N1098" s="172">
        <f t="shared" si="298"/>
        <v>42203</v>
      </c>
      <c r="O1098" s="173">
        <f t="shared" si="299"/>
        <v>41811.120000000003</v>
      </c>
      <c r="P1098" s="172">
        <v>45023</v>
      </c>
      <c r="R1098" s="173">
        <f t="shared" si="300"/>
        <v>46373.69</v>
      </c>
      <c r="Y1098" s="172">
        <v>45023</v>
      </c>
    </row>
    <row r="1099" spans="2:25" x14ac:dyDescent="0.2">
      <c r="B1099" s="292"/>
      <c r="C1099" s="169" t="s">
        <v>847</v>
      </c>
      <c r="D1099" s="169" t="s">
        <v>856</v>
      </c>
      <c r="E1099" s="282">
        <v>104</v>
      </c>
      <c r="F1099" s="171" t="s">
        <v>865</v>
      </c>
      <c r="G1099" s="172">
        <v>38652</v>
      </c>
      <c r="H1099" s="172">
        <v>37652</v>
      </c>
      <c r="I1099" s="172">
        <v>37653</v>
      </c>
      <c r="J1099" s="173">
        <f t="shared" si="297"/>
        <v>38652</v>
      </c>
      <c r="N1099" s="172">
        <f t="shared" si="298"/>
        <v>40652</v>
      </c>
      <c r="O1099" s="173">
        <f t="shared" si="299"/>
        <v>40198.080000000002</v>
      </c>
      <c r="P1099" s="172">
        <v>43129</v>
      </c>
      <c r="R1099" s="173">
        <f t="shared" si="300"/>
        <v>44422.87</v>
      </c>
      <c r="Y1099" s="172">
        <v>43129</v>
      </c>
    </row>
    <row r="1100" spans="2:25" x14ac:dyDescent="0.2">
      <c r="B1100" s="292"/>
      <c r="C1100" s="169" t="s">
        <v>847</v>
      </c>
      <c r="D1100" s="226" t="s">
        <v>856</v>
      </c>
      <c r="E1100" s="279">
        <v>104</v>
      </c>
      <c r="F1100" s="227" t="s">
        <v>867</v>
      </c>
      <c r="G1100" s="172">
        <v>39296</v>
      </c>
      <c r="H1100" s="228">
        <v>38296</v>
      </c>
      <c r="I1100" s="228">
        <v>38297</v>
      </c>
      <c r="J1100" s="173">
        <f t="shared" si="297"/>
        <v>39296</v>
      </c>
      <c r="N1100" s="172">
        <f t="shared" si="298"/>
        <v>41296</v>
      </c>
      <c r="O1100" s="173">
        <f t="shared" si="299"/>
        <v>40867.840000000004</v>
      </c>
      <c r="P1100" s="172">
        <v>43799</v>
      </c>
      <c r="R1100" s="173">
        <f t="shared" si="300"/>
        <v>45112.97</v>
      </c>
      <c r="Y1100" s="172">
        <v>43799</v>
      </c>
    </row>
    <row r="1101" spans="2:25" x14ac:dyDescent="0.2">
      <c r="B1101" s="292"/>
      <c r="C1101" s="169" t="s">
        <v>847</v>
      </c>
      <c r="D1101" s="169" t="s">
        <v>858</v>
      </c>
      <c r="E1101" s="282">
        <v>105</v>
      </c>
      <c r="F1101" s="171" t="s">
        <v>859</v>
      </c>
      <c r="G1101" s="172">
        <v>41795</v>
      </c>
      <c r="H1101" s="172">
        <v>40795</v>
      </c>
      <c r="I1101" s="172">
        <v>40796</v>
      </c>
      <c r="J1101" s="173">
        <f t="shared" si="297"/>
        <v>41795</v>
      </c>
      <c r="N1101" s="172">
        <f t="shared" si="298"/>
        <v>43795</v>
      </c>
      <c r="O1101" s="173">
        <f t="shared" si="299"/>
        <v>43466.8</v>
      </c>
      <c r="P1101" s="172">
        <v>46398</v>
      </c>
      <c r="R1101" s="173">
        <f t="shared" si="300"/>
        <v>47789.94</v>
      </c>
      <c r="Y1101" s="172">
        <v>46398</v>
      </c>
    </row>
    <row r="1102" spans="2:25" x14ac:dyDescent="0.2">
      <c r="B1102" s="292"/>
      <c r="C1102" s="169" t="s">
        <v>847</v>
      </c>
      <c r="D1102" s="169" t="s">
        <v>858</v>
      </c>
      <c r="E1102" s="282" t="s">
        <v>454</v>
      </c>
      <c r="F1102" s="171" t="s">
        <v>860</v>
      </c>
      <c r="G1102" s="172">
        <v>42657</v>
      </c>
      <c r="H1102" s="172">
        <v>41657</v>
      </c>
      <c r="I1102" s="172">
        <v>41658</v>
      </c>
      <c r="J1102" s="173">
        <f t="shared" si="297"/>
        <v>42657</v>
      </c>
      <c r="N1102" s="172">
        <f t="shared" si="298"/>
        <v>44657</v>
      </c>
      <c r="O1102" s="173">
        <f t="shared" si="299"/>
        <v>44363.28</v>
      </c>
      <c r="P1102" s="172">
        <v>47294</v>
      </c>
      <c r="R1102" s="173">
        <f t="shared" si="300"/>
        <v>48712.82</v>
      </c>
      <c r="Y1102" s="172">
        <v>47294</v>
      </c>
    </row>
    <row r="1103" spans="2:25" x14ac:dyDescent="0.2">
      <c r="B1103" s="292"/>
      <c r="D1103" s="226" t="s">
        <v>142</v>
      </c>
      <c r="E1103" s="282"/>
      <c r="N1103" s="172"/>
      <c r="Y1103" s="173"/>
    </row>
    <row r="1104" spans="2:25" x14ac:dyDescent="0.2">
      <c r="B1104" s="292"/>
      <c r="C1104" s="169" t="s">
        <v>847</v>
      </c>
      <c r="D1104" s="169" t="s">
        <v>858</v>
      </c>
      <c r="E1104" s="282">
        <v>105</v>
      </c>
      <c r="F1104" s="171" t="s">
        <v>861</v>
      </c>
      <c r="G1104" s="172">
        <v>40652</v>
      </c>
      <c r="H1104" s="172">
        <v>39652</v>
      </c>
      <c r="I1104" s="172">
        <v>39653</v>
      </c>
      <c r="J1104" s="173">
        <f t="shared" ref="J1104:J1110" si="301">SUM(H1104+1000)</f>
        <v>40652</v>
      </c>
      <c r="N1104" s="172">
        <f t="shared" ref="N1104:N1110" si="302">SUM(G1104+2000)</f>
        <v>42652</v>
      </c>
      <c r="O1104" s="173">
        <f t="shared" ref="O1104:O1110" si="303">G1104*104%</f>
        <v>42278.080000000002</v>
      </c>
      <c r="P1104" s="172">
        <v>45209</v>
      </c>
      <c r="R1104" s="173">
        <f t="shared" ref="R1104:R1110" si="304">P1104*103%</f>
        <v>46565.270000000004</v>
      </c>
      <c r="Y1104" s="172">
        <v>45209</v>
      </c>
    </row>
    <row r="1105" spans="2:25" x14ac:dyDescent="0.2">
      <c r="B1105" s="292"/>
      <c r="C1105" s="169" t="s">
        <v>847</v>
      </c>
      <c r="D1105" s="169" t="s">
        <v>858</v>
      </c>
      <c r="E1105" s="282" t="s">
        <v>454</v>
      </c>
      <c r="F1105" s="171" t="s">
        <v>868</v>
      </c>
      <c r="G1105" s="172">
        <v>41223</v>
      </c>
      <c r="H1105" s="172">
        <v>40223</v>
      </c>
      <c r="I1105" s="172">
        <v>40224</v>
      </c>
      <c r="J1105" s="173">
        <f t="shared" si="301"/>
        <v>41223</v>
      </c>
      <c r="N1105" s="172">
        <f t="shared" si="302"/>
        <v>43223</v>
      </c>
      <c r="O1105" s="173">
        <f t="shared" si="303"/>
        <v>42871.92</v>
      </c>
      <c r="P1105" s="172">
        <v>45803</v>
      </c>
      <c r="R1105" s="173">
        <f t="shared" si="304"/>
        <v>47177.090000000004</v>
      </c>
      <c r="Y1105" s="172">
        <v>45803</v>
      </c>
    </row>
    <row r="1106" spans="2:25" x14ac:dyDescent="0.2">
      <c r="B1106" s="292"/>
      <c r="C1106" s="169" t="s">
        <v>847</v>
      </c>
      <c r="D1106" s="169" t="s">
        <v>858</v>
      </c>
      <c r="E1106" s="282">
        <v>105</v>
      </c>
      <c r="F1106" s="171" t="s">
        <v>869</v>
      </c>
      <c r="G1106" s="172">
        <v>40451</v>
      </c>
      <c r="H1106" s="172">
        <v>39451</v>
      </c>
      <c r="I1106" s="172">
        <v>39452</v>
      </c>
      <c r="J1106" s="173">
        <f t="shared" si="301"/>
        <v>40451</v>
      </c>
      <c r="N1106" s="172">
        <f t="shared" si="302"/>
        <v>42451</v>
      </c>
      <c r="O1106" s="173">
        <f t="shared" si="303"/>
        <v>42069.04</v>
      </c>
      <c r="P1106" s="172">
        <v>45281</v>
      </c>
      <c r="R1106" s="173">
        <f t="shared" si="304"/>
        <v>46639.43</v>
      </c>
      <c r="Y1106" s="172">
        <v>45281</v>
      </c>
    </row>
    <row r="1107" spans="2:25" x14ac:dyDescent="0.2">
      <c r="B1107" s="292"/>
      <c r="C1107" s="169" t="s">
        <v>847</v>
      </c>
      <c r="D1107" s="226" t="s">
        <v>858</v>
      </c>
      <c r="E1107" s="279" t="s">
        <v>454</v>
      </c>
      <c r="F1107" s="227" t="s">
        <v>866</v>
      </c>
      <c r="G1107" s="172">
        <v>43894</v>
      </c>
      <c r="H1107" s="228">
        <v>42894</v>
      </c>
      <c r="I1107" s="228">
        <v>42895</v>
      </c>
      <c r="J1107" s="173">
        <f t="shared" si="301"/>
        <v>43894</v>
      </c>
      <c r="N1107" s="172">
        <f t="shared" si="302"/>
        <v>45894</v>
      </c>
      <c r="O1107" s="173">
        <f t="shared" si="303"/>
        <v>45649.760000000002</v>
      </c>
      <c r="P1107" s="172">
        <v>48862</v>
      </c>
      <c r="R1107" s="173">
        <f t="shared" si="304"/>
        <v>50327.86</v>
      </c>
      <c r="Y1107" s="172">
        <v>48862</v>
      </c>
    </row>
    <row r="1108" spans="2:25" x14ac:dyDescent="0.2">
      <c r="B1108" s="292"/>
      <c r="C1108" s="169" t="s">
        <v>847</v>
      </c>
      <c r="D1108" s="169" t="s">
        <v>862</v>
      </c>
      <c r="E1108" s="282">
        <v>108</v>
      </c>
      <c r="F1108" s="171" t="s">
        <v>863</v>
      </c>
      <c r="G1108" s="172">
        <v>51037</v>
      </c>
      <c r="H1108" s="172">
        <v>50037</v>
      </c>
      <c r="I1108" s="172">
        <v>50038</v>
      </c>
      <c r="J1108" s="173">
        <f t="shared" si="301"/>
        <v>51037</v>
      </c>
      <c r="N1108" s="172">
        <f t="shared" si="302"/>
        <v>53037</v>
      </c>
      <c r="O1108" s="173">
        <f t="shared" si="303"/>
        <v>53078.48</v>
      </c>
      <c r="P1108" s="172">
        <f>SUM(O1108+2000)</f>
        <v>55078.48</v>
      </c>
      <c r="R1108" s="173">
        <f t="shared" si="304"/>
        <v>56730.834400000007</v>
      </c>
      <c r="Y1108" s="172">
        <f>SUM(X1108+2000)</f>
        <v>2000</v>
      </c>
    </row>
    <row r="1109" spans="2:25" x14ac:dyDescent="0.2">
      <c r="B1109" s="292"/>
      <c r="C1109" s="169" t="s">
        <v>847</v>
      </c>
      <c r="D1109" s="169" t="s">
        <v>862</v>
      </c>
      <c r="E1109" s="282">
        <v>108</v>
      </c>
      <c r="F1109" s="171" t="s">
        <v>864</v>
      </c>
      <c r="G1109" s="172">
        <v>45949</v>
      </c>
      <c r="H1109" s="172">
        <v>44949</v>
      </c>
      <c r="I1109" s="172">
        <v>44950</v>
      </c>
      <c r="J1109" s="173">
        <f t="shared" si="301"/>
        <v>45949</v>
      </c>
      <c r="N1109" s="172">
        <f t="shared" si="302"/>
        <v>47949</v>
      </c>
      <c r="O1109" s="173">
        <f t="shared" si="303"/>
        <v>47786.96</v>
      </c>
      <c r="P1109" s="172">
        <v>50718</v>
      </c>
      <c r="R1109" s="173">
        <f t="shared" si="304"/>
        <v>52239.54</v>
      </c>
      <c r="Y1109" s="172">
        <v>50718</v>
      </c>
    </row>
    <row r="1110" spans="2:25" x14ac:dyDescent="0.2">
      <c r="B1110" s="292"/>
      <c r="C1110" s="169" t="s">
        <v>847</v>
      </c>
      <c r="D1110" s="169" t="s">
        <v>870</v>
      </c>
      <c r="E1110" s="282" t="s">
        <v>59</v>
      </c>
      <c r="F1110" s="171" t="s">
        <v>871</v>
      </c>
      <c r="G1110" s="172">
        <v>46320</v>
      </c>
      <c r="H1110" s="172">
        <v>45320</v>
      </c>
      <c r="I1110" s="172">
        <v>45321</v>
      </c>
      <c r="J1110" s="173">
        <f t="shared" si="301"/>
        <v>46320</v>
      </c>
      <c r="N1110" s="172">
        <f t="shared" si="302"/>
        <v>48320</v>
      </c>
      <c r="O1110" s="173">
        <f t="shared" si="303"/>
        <v>48172.800000000003</v>
      </c>
      <c r="P1110" s="172">
        <v>51385</v>
      </c>
      <c r="R1110" s="173">
        <f t="shared" si="304"/>
        <v>52926.55</v>
      </c>
      <c r="Y1110" s="172">
        <v>51385</v>
      </c>
    </row>
    <row r="1111" spans="2:25" ht="9" customHeight="1" x14ac:dyDescent="0.2">
      <c r="B1111" s="292"/>
      <c r="E1111" s="282"/>
      <c r="N1111" s="172"/>
      <c r="Y1111" s="173"/>
    </row>
    <row r="1112" spans="2:25" x14ac:dyDescent="0.2">
      <c r="B1112" s="292"/>
      <c r="D1112" s="169" t="s">
        <v>1176</v>
      </c>
      <c r="E1112" s="282"/>
      <c r="N1112" s="172"/>
      <c r="Y1112" s="173"/>
    </row>
    <row r="1113" spans="2:25" x14ac:dyDescent="0.2">
      <c r="B1113" s="292"/>
      <c r="C1113" s="169" t="s">
        <v>847</v>
      </c>
      <c r="D1113" s="226" t="s">
        <v>1203</v>
      </c>
      <c r="E1113" s="282"/>
      <c r="F1113" s="171" t="s">
        <v>875</v>
      </c>
      <c r="H1113" s="172" t="s">
        <v>876</v>
      </c>
      <c r="I1113" s="172" t="s">
        <v>825</v>
      </c>
      <c r="N1113" s="172"/>
      <c r="Y1113" s="173"/>
    </row>
    <row r="1114" spans="2:25" x14ac:dyDescent="0.2">
      <c r="B1114" s="292"/>
      <c r="C1114" s="169" t="s">
        <v>847</v>
      </c>
      <c r="D1114" s="169" t="s">
        <v>1221</v>
      </c>
      <c r="E1114" s="282"/>
      <c r="F1114" s="171" t="s">
        <v>878</v>
      </c>
      <c r="H1114" s="172" t="s">
        <v>879</v>
      </c>
      <c r="I1114" s="172" t="s">
        <v>880</v>
      </c>
      <c r="N1114" s="172"/>
      <c r="Y1114" s="173"/>
    </row>
    <row r="1115" spans="2:25" x14ac:dyDescent="0.2">
      <c r="B1115" s="292"/>
      <c r="C1115" s="169" t="s">
        <v>847</v>
      </c>
      <c r="D1115" s="226" t="s">
        <v>907</v>
      </c>
      <c r="E1115" s="282"/>
      <c r="F1115" s="171" t="s">
        <v>881</v>
      </c>
      <c r="H1115" s="172" t="s">
        <v>882</v>
      </c>
      <c r="I1115" s="172" t="s">
        <v>823</v>
      </c>
      <c r="N1115" s="172"/>
      <c r="Y1115" s="173"/>
    </row>
    <row r="1116" spans="2:25" x14ac:dyDescent="0.2">
      <c r="B1116" s="292"/>
      <c r="D1116" s="222"/>
      <c r="E1116" s="277"/>
      <c r="F1116" s="223"/>
      <c r="H1116" s="224"/>
      <c r="I1116" s="224"/>
      <c r="N1116" s="172"/>
      <c r="Y1116" s="173"/>
    </row>
    <row r="1117" spans="2:25" x14ac:dyDescent="0.2">
      <c r="B1117" s="222"/>
      <c r="D1117" s="219" t="s">
        <v>73</v>
      </c>
      <c r="E1117" s="313"/>
      <c r="F1117" s="214"/>
      <c r="G1117" s="229">
        <f>SUM(G1093:G1110)</f>
        <v>719963</v>
      </c>
      <c r="H1117" s="229">
        <v>703963</v>
      </c>
      <c r="I1117" s="172">
        <v>703979</v>
      </c>
      <c r="N1117" s="229">
        <f>SUM(N1093:N1114)</f>
        <v>751963</v>
      </c>
      <c r="O1117" s="230">
        <f>G1117*102%</f>
        <v>734362.26</v>
      </c>
      <c r="P1117" s="229">
        <f>SUM(P1093:P1110)</f>
        <v>795160.36</v>
      </c>
      <c r="Q1117" s="174">
        <f>P1117*102%</f>
        <v>811063.56720000005</v>
      </c>
      <c r="R1117" s="231">
        <f>SUM(R1093:R1110)</f>
        <v>819015.1708000002</v>
      </c>
      <c r="S1117" s="173">
        <f>SUM(P1117-R1117)</f>
        <v>-23854.81080000021</v>
      </c>
      <c r="Y1117" s="229">
        <f>SUM(Y1093:Y1110)</f>
        <v>683689</v>
      </c>
    </row>
    <row r="1118" spans="2:25" x14ac:dyDescent="0.2">
      <c r="B1118" s="292"/>
      <c r="E1118" s="282"/>
      <c r="N1118" s="172"/>
      <c r="O1118" s="230">
        <f>SUM(O1117-G1117)</f>
        <v>14399.260000000009</v>
      </c>
      <c r="P1118" s="229"/>
      <c r="Y1118" s="229"/>
    </row>
    <row r="1119" spans="2:25" x14ac:dyDescent="0.2">
      <c r="B1119" s="292"/>
      <c r="C1119" s="219" t="s">
        <v>883</v>
      </c>
      <c r="E1119" s="282"/>
      <c r="N1119" s="172"/>
      <c r="Q1119" s="169"/>
      <c r="Y1119" s="173"/>
    </row>
    <row r="1120" spans="2:25" x14ac:dyDescent="0.2">
      <c r="B1120" s="292"/>
      <c r="C1120" s="219"/>
      <c r="E1120" s="282"/>
      <c r="N1120" s="172"/>
      <c r="Q1120" s="169"/>
      <c r="Y1120" s="173"/>
    </row>
    <row r="1121" spans="2:25" x14ac:dyDescent="0.2">
      <c r="B1121" s="292"/>
      <c r="C1121" s="169" t="s">
        <v>884</v>
      </c>
      <c r="D1121" s="169" t="s">
        <v>848</v>
      </c>
      <c r="E1121" s="282" t="s">
        <v>214</v>
      </c>
      <c r="F1121" s="171" t="s">
        <v>885</v>
      </c>
      <c r="G1121" s="172">
        <v>71491</v>
      </c>
      <c r="H1121" s="172">
        <v>70491</v>
      </c>
      <c r="I1121" s="172">
        <v>70492</v>
      </c>
      <c r="J1121" s="173">
        <f>SUM(H1121+1000)</f>
        <v>71491</v>
      </c>
      <c r="N1121" s="172">
        <f>SUM(G1121+2000)</f>
        <v>73491</v>
      </c>
      <c r="O1121" s="173">
        <f>G1121*104%</f>
        <v>74350.64</v>
      </c>
      <c r="P1121" s="172">
        <f>SUM(O1121+2000)</f>
        <v>76350.64</v>
      </c>
      <c r="Q1121" s="169"/>
      <c r="R1121" s="173">
        <f t="shared" ref="R1121" si="305">P1121*103%</f>
        <v>78641.159199999995</v>
      </c>
      <c r="Y1121" s="172">
        <f>SUM(X1121+2000)</f>
        <v>2000</v>
      </c>
    </row>
    <row r="1122" spans="2:25" x14ac:dyDescent="0.2">
      <c r="B1122" s="292"/>
      <c r="D1122" s="169" t="s">
        <v>103</v>
      </c>
      <c r="E1122" s="282"/>
      <c r="N1122" s="172"/>
      <c r="Q1122" s="169"/>
      <c r="Y1122" s="173"/>
    </row>
    <row r="1123" spans="2:25" x14ac:dyDescent="0.2">
      <c r="B1123" s="292"/>
      <c r="C1123" s="169" t="s">
        <v>884</v>
      </c>
      <c r="D1123" s="226" t="s">
        <v>886</v>
      </c>
      <c r="E1123" s="282" t="s">
        <v>16</v>
      </c>
      <c r="F1123" s="171" t="s">
        <v>887</v>
      </c>
      <c r="G1123" s="172">
        <v>56080</v>
      </c>
      <c r="H1123" s="172">
        <v>55080</v>
      </c>
      <c r="I1123" s="172">
        <v>55081</v>
      </c>
      <c r="J1123" s="173">
        <f>SUM(H1123+1000)</f>
        <v>56080</v>
      </c>
      <c r="N1123" s="172">
        <f>SUM(G1123+2000)</f>
        <v>58080</v>
      </c>
      <c r="O1123" s="173">
        <f>G1123*104%</f>
        <v>58323.200000000004</v>
      </c>
      <c r="P1123" s="172">
        <f>SUM(O1123+2000)</f>
        <v>60323.200000000004</v>
      </c>
      <c r="Q1123" s="169"/>
      <c r="R1123" s="173">
        <f t="shared" ref="R1123" si="306">P1123*103%</f>
        <v>62132.896000000008</v>
      </c>
      <c r="Y1123" s="172">
        <f>SUM(X1123+2000)</f>
        <v>2000</v>
      </c>
    </row>
    <row r="1124" spans="2:25" x14ac:dyDescent="0.2">
      <c r="B1124" s="292"/>
      <c r="D1124" s="169" t="s">
        <v>103</v>
      </c>
      <c r="E1124" s="282"/>
      <c r="N1124" s="172"/>
      <c r="Q1124" s="169"/>
      <c r="Y1124" s="173"/>
    </row>
    <row r="1125" spans="2:25" x14ac:dyDescent="0.2">
      <c r="B1125" s="292"/>
      <c r="C1125" s="169" t="s">
        <v>884</v>
      </c>
      <c r="D1125" s="169" t="s">
        <v>888</v>
      </c>
      <c r="E1125" s="282" t="s">
        <v>59</v>
      </c>
      <c r="F1125" s="171" t="s">
        <v>889</v>
      </c>
      <c r="G1125" s="172">
        <v>40521</v>
      </c>
      <c r="H1125" s="172">
        <v>39521</v>
      </c>
      <c r="I1125" s="172">
        <v>39522</v>
      </c>
      <c r="J1125" s="173">
        <f>SUM(H1125+1000)</f>
        <v>40521</v>
      </c>
      <c r="N1125" s="172">
        <f>SUM(G1125+2000)</f>
        <v>42521</v>
      </c>
      <c r="O1125" s="173">
        <f>G1125*104%</f>
        <v>42141.840000000004</v>
      </c>
      <c r="P1125" s="172">
        <f>SUM(O1125+2000)</f>
        <v>44141.840000000004</v>
      </c>
      <c r="Q1125" s="169"/>
      <c r="R1125" s="173">
        <f t="shared" ref="R1125" si="307">P1125*103%</f>
        <v>45466.095200000003</v>
      </c>
      <c r="Y1125" s="172">
        <f>SUM(X1125+2000)</f>
        <v>2000</v>
      </c>
    </row>
    <row r="1126" spans="2:25" x14ac:dyDescent="0.2">
      <c r="B1126" s="292"/>
      <c r="D1126" s="226" t="s">
        <v>142</v>
      </c>
      <c r="E1126" s="282"/>
      <c r="N1126" s="172"/>
      <c r="Q1126" s="169"/>
      <c r="Y1126" s="173"/>
    </row>
    <row r="1127" spans="2:25" x14ac:dyDescent="0.2">
      <c r="B1127" s="292"/>
      <c r="C1127" s="169" t="s">
        <v>884</v>
      </c>
      <c r="D1127" s="169" t="s">
        <v>155</v>
      </c>
      <c r="E1127" s="282" t="s">
        <v>59</v>
      </c>
      <c r="F1127" s="171" t="s">
        <v>903</v>
      </c>
      <c r="G1127" s="172">
        <v>42423</v>
      </c>
      <c r="H1127" s="172">
        <v>41423</v>
      </c>
      <c r="I1127" s="172">
        <v>41424</v>
      </c>
      <c r="J1127" s="173">
        <f>SUM(H1127+1000)</f>
        <v>42423</v>
      </c>
      <c r="N1127" s="172">
        <f>SUM(G1127+2000)</f>
        <v>44423</v>
      </c>
      <c r="O1127" s="173">
        <f>G1127*104%</f>
        <v>44119.92</v>
      </c>
      <c r="P1127" s="172">
        <v>50912</v>
      </c>
      <c r="Q1127" s="169"/>
      <c r="R1127" s="173">
        <f t="shared" ref="R1127:R1129" si="308">P1127*103%</f>
        <v>52439.360000000001</v>
      </c>
      <c r="Y1127" s="172">
        <v>50912</v>
      </c>
    </row>
    <row r="1128" spans="2:25" x14ac:dyDescent="0.2">
      <c r="B1128" s="292"/>
      <c r="C1128" s="169" t="s">
        <v>884</v>
      </c>
      <c r="D1128" s="169" t="s">
        <v>858</v>
      </c>
      <c r="E1128" s="282" t="s">
        <v>454</v>
      </c>
      <c r="F1128" s="171" t="s">
        <v>890</v>
      </c>
      <c r="G1128" s="172">
        <v>39332</v>
      </c>
      <c r="H1128" s="172">
        <v>38332</v>
      </c>
      <c r="I1128" s="172">
        <v>38333</v>
      </c>
      <c r="J1128" s="173">
        <f>SUM(H1128+1000)</f>
        <v>39332</v>
      </c>
      <c r="N1128" s="172">
        <f>SUM(G1128+2000)</f>
        <v>41332</v>
      </c>
      <c r="O1128" s="173">
        <f>G1128*104%</f>
        <v>40905.279999999999</v>
      </c>
      <c r="P1128" s="172">
        <f>SUM(O1128+2000)</f>
        <v>42905.279999999999</v>
      </c>
      <c r="Q1128" s="169"/>
      <c r="R1128" s="173">
        <f t="shared" si="308"/>
        <v>44192.438399999999</v>
      </c>
      <c r="Y1128" s="172">
        <f>SUM(X1128+2000)</f>
        <v>2000</v>
      </c>
    </row>
    <row r="1129" spans="2:25" x14ac:dyDescent="0.2">
      <c r="B1129" s="292"/>
      <c r="C1129" s="169" t="s">
        <v>884</v>
      </c>
      <c r="D1129" s="169" t="s">
        <v>858</v>
      </c>
      <c r="E1129" s="282" t="s">
        <v>454</v>
      </c>
      <c r="F1129" s="171" t="s">
        <v>892</v>
      </c>
      <c r="G1129" s="172">
        <v>40545</v>
      </c>
      <c r="H1129" s="172">
        <v>39545</v>
      </c>
      <c r="I1129" s="172">
        <v>39546</v>
      </c>
      <c r="J1129" s="173">
        <f>SUM(H1129+1000)</f>
        <v>40545</v>
      </c>
      <c r="N1129" s="172">
        <f>SUM(G1129+2000)</f>
        <v>42545</v>
      </c>
      <c r="O1129" s="173">
        <f>G1129*104%</f>
        <v>42166.8</v>
      </c>
      <c r="P1129" s="172">
        <f>SUM(O1129+2000)</f>
        <v>44166.8</v>
      </c>
      <c r="Q1129" s="169"/>
      <c r="R1129" s="173">
        <f t="shared" si="308"/>
        <v>45491.804000000004</v>
      </c>
      <c r="Y1129" s="172">
        <f>SUM(X1129+2000)</f>
        <v>2000</v>
      </c>
    </row>
    <row r="1130" spans="2:25" x14ac:dyDescent="0.2">
      <c r="B1130" s="292"/>
      <c r="D1130" s="169" t="s">
        <v>142</v>
      </c>
      <c r="E1130" s="282"/>
      <c r="N1130" s="172"/>
      <c r="Q1130" s="169"/>
      <c r="Y1130" s="173"/>
    </row>
    <row r="1131" spans="2:25" x14ac:dyDescent="0.2">
      <c r="B1131" s="292"/>
      <c r="C1131" s="169" t="s">
        <v>884</v>
      </c>
      <c r="D1131" s="226" t="s">
        <v>858</v>
      </c>
      <c r="E1131" s="282" t="s">
        <v>454</v>
      </c>
      <c r="F1131" s="171" t="s">
        <v>893</v>
      </c>
      <c r="G1131" s="172">
        <v>36136</v>
      </c>
      <c r="H1131" s="172">
        <v>35136</v>
      </c>
      <c r="I1131" s="172">
        <v>35137</v>
      </c>
      <c r="J1131" s="173">
        <f t="shared" ref="J1131:J1137" si="309">SUM(H1131+1000)</f>
        <v>36136</v>
      </c>
      <c r="N1131" s="172">
        <f t="shared" ref="N1131:N1137" si="310">SUM(G1131+2000)</f>
        <v>38136</v>
      </c>
      <c r="O1131" s="173">
        <f t="shared" ref="O1131:O1137" si="311">G1131*104%</f>
        <v>37581.440000000002</v>
      </c>
      <c r="P1131" s="172">
        <f>SUM(O1131+2000)</f>
        <v>39581.440000000002</v>
      </c>
      <c r="Q1131" s="169"/>
      <c r="R1131" s="173">
        <f t="shared" ref="R1131:R1137" si="312">P1131*103%</f>
        <v>40768.883200000004</v>
      </c>
      <c r="Y1131" s="172">
        <f>SUM(X1131+2000)</f>
        <v>2000</v>
      </c>
    </row>
    <row r="1132" spans="2:25" x14ac:dyDescent="0.2">
      <c r="B1132" s="292"/>
      <c r="C1132" s="169" t="s">
        <v>884</v>
      </c>
      <c r="D1132" s="221" t="s">
        <v>858</v>
      </c>
      <c r="E1132" s="237" t="s">
        <v>454</v>
      </c>
      <c r="F1132" s="228" t="s">
        <v>894</v>
      </c>
      <c r="G1132" s="172">
        <v>40669</v>
      </c>
      <c r="H1132" s="172">
        <v>39669</v>
      </c>
      <c r="I1132" s="172">
        <v>39670</v>
      </c>
      <c r="J1132" s="173">
        <f t="shared" si="309"/>
        <v>40669</v>
      </c>
      <c r="N1132" s="172">
        <f t="shared" si="310"/>
        <v>42669</v>
      </c>
      <c r="O1132" s="173">
        <f t="shared" si="311"/>
        <v>42295.76</v>
      </c>
      <c r="P1132" s="172">
        <v>45030</v>
      </c>
      <c r="Q1132" s="169"/>
      <c r="R1132" s="173">
        <f t="shared" si="312"/>
        <v>46380.9</v>
      </c>
      <c r="Y1132" s="172">
        <v>45030</v>
      </c>
    </row>
    <row r="1133" spans="2:25" x14ac:dyDescent="0.2">
      <c r="B1133" s="239"/>
      <c r="C1133" s="169" t="s">
        <v>884</v>
      </c>
      <c r="D1133" s="221" t="s">
        <v>858</v>
      </c>
      <c r="E1133" s="237" t="s">
        <v>454</v>
      </c>
      <c r="F1133" s="228" t="s">
        <v>895</v>
      </c>
      <c r="G1133" s="172">
        <v>33398</v>
      </c>
      <c r="H1133" s="172">
        <v>32398</v>
      </c>
      <c r="I1133" s="172">
        <v>32399</v>
      </c>
      <c r="J1133" s="173">
        <f t="shared" si="309"/>
        <v>33398</v>
      </c>
      <c r="N1133" s="172">
        <f t="shared" si="310"/>
        <v>35398</v>
      </c>
      <c r="O1133" s="173">
        <f t="shared" si="311"/>
        <v>34733.919999999998</v>
      </c>
      <c r="P1133" s="172">
        <v>39734</v>
      </c>
      <c r="Q1133" s="169"/>
      <c r="R1133" s="173">
        <f t="shared" si="312"/>
        <v>40926.020000000004</v>
      </c>
      <c r="Y1133" s="172">
        <v>39734</v>
      </c>
    </row>
    <row r="1134" spans="2:25" x14ac:dyDescent="0.2">
      <c r="B1134" s="239"/>
      <c r="C1134" s="169" t="s">
        <v>884</v>
      </c>
      <c r="D1134" s="221" t="s">
        <v>858</v>
      </c>
      <c r="E1134" s="237" t="s">
        <v>454</v>
      </c>
      <c r="F1134" s="228" t="s">
        <v>896</v>
      </c>
      <c r="G1134" s="172">
        <v>32500</v>
      </c>
      <c r="H1134" s="172">
        <v>31500</v>
      </c>
      <c r="I1134" s="172">
        <v>31501</v>
      </c>
      <c r="J1134" s="173">
        <f t="shared" si="309"/>
        <v>32500</v>
      </c>
      <c r="N1134" s="172">
        <f t="shared" si="310"/>
        <v>34500</v>
      </c>
      <c r="O1134" s="173">
        <f t="shared" si="311"/>
        <v>33800</v>
      </c>
      <c r="P1134" s="172">
        <f>SUM(O1134+2000)</f>
        <v>35800</v>
      </c>
      <c r="Q1134" s="169"/>
      <c r="R1134" s="173">
        <f t="shared" si="312"/>
        <v>36874</v>
      </c>
      <c r="Y1134" s="172">
        <f>SUM(X1134+2000)</f>
        <v>2000</v>
      </c>
    </row>
    <row r="1135" spans="2:25" x14ac:dyDescent="0.2">
      <c r="B1135" s="292"/>
      <c r="C1135" s="169" t="s">
        <v>884</v>
      </c>
      <c r="D1135" s="169" t="s">
        <v>858</v>
      </c>
      <c r="E1135" s="282" t="s">
        <v>454</v>
      </c>
      <c r="F1135" s="171" t="s">
        <v>897</v>
      </c>
      <c r="G1135" s="172">
        <v>32500</v>
      </c>
      <c r="H1135" s="172">
        <v>31500</v>
      </c>
      <c r="I1135" s="172">
        <v>31501</v>
      </c>
      <c r="J1135" s="173">
        <f t="shared" si="309"/>
        <v>32500</v>
      </c>
      <c r="N1135" s="172">
        <f t="shared" si="310"/>
        <v>34500</v>
      </c>
      <c r="O1135" s="173">
        <f t="shared" si="311"/>
        <v>33800</v>
      </c>
      <c r="P1135" s="172">
        <v>36800</v>
      </c>
      <c r="R1135" s="173">
        <f t="shared" si="312"/>
        <v>37904</v>
      </c>
      <c r="Y1135" s="172">
        <v>36800</v>
      </c>
    </row>
    <row r="1136" spans="2:25" x14ac:dyDescent="0.2">
      <c r="B1136" s="292"/>
      <c r="C1136" s="169" t="s">
        <v>884</v>
      </c>
      <c r="D1136" s="169" t="s">
        <v>858</v>
      </c>
      <c r="E1136" s="282" t="s">
        <v>454</v>
      </c>
      <c r="F1136" s="171" t="s">
        <v>898</v>
      </c>
      <c r="G1136" s="172">
        <v>32500</v>
      </c>
      <c r="H1136" s="172">
        <v>31500</v>
      </c>
      <c r="I1136" s="172">
        <v>31501</v>
      </c>
      <c r="J1136" s="173">
        <f t="shared" si="309"/>
        <v>32500</v>
      </c>
      <c r="N1136" s="172">
        <f t="shared" si="310"/>
        <v>34500</v>
      </c>
      <c r="O1136" s="173">
        <f t="shared" si="311"/>
        <v>33800</v>
      </c>
      <c r="P1136" s="172">
        <f>SUM(O1136+2000)</f>
        <v>35800</v>
      </c>
      <c r="R1136" s="173">
        <f t="shared" si="312"/>
        <v>36874</v>
      </c>
      <c r="Y1136" s="172">
        <f>SUM(X1136+2000)</f>
        <v>2000</v>
      </c>
    </row>
    <row r="1137" spans="2:25" x14ac:dyDescent="0.2">
      <c r="B1137" s="292"/>
      <c r="C1137" s="169" t="s">
        <v>884</v>
      </c>
      <c r="D1137" s="169" t="s">
        <v>862</v>
      </c>
      <c r="E1137" s="282">
        <v>108</v>
      </c>
      <c r="F1137" s="171" t="s">
        <v>899</v>
      </c>
      <c r="G1137" s="172">
        <v>53499</v>
      </c>
      <c r="H1137" s="172">
        <v>52499</v>
      </c>
      <c r="I1137" s="172">
        <v>52500</v>
      </c>
      <c r="J1137" s="173">
        <f t="shared" si="309"/>
        <v>53499</v>
      </c>
      <c r="N1137" s="172">
        <f t="shared" si="310"/>
        <v>55499</v>
      </c>
      <c r="O1137" s="173">
        <f t="shared" si="311"/>
        <v>55638.96</v>
      </c>
      <c r="P1137" s="172">
        <f>SUM(O1137+2000)</f>
        <v>57638.96</v>
      </c>
      <c r="R1137" s="173">
        <f t="shared" si="312"/>
        <v>59368.128799999999</v>
      </c>
      <c r="Y1137" s="172">
        <f>SUM(X1137+2000)</f>
        <v>2000</v>
      </c>
    </row>
    <row r="1138" spans="2:25" x14ac:dyDescent="0.2">
      <c r="B1138" s="292"/>
      <c r="D1138" s="169" t="s">
        <v>142</v>
      </c>
      <c r="E1138" s="282"/>
      <c r="F1138" s="171" t="s">
        <v>899</v>
      </c>
      <c r="N1138" s="172"/>
      <c r="Y1138" s="173"/>
    </row>
    <row r="1139" spans="2:25" x14ac:dyDescent="0.2">
      <c r="B1139" s="292"/>
      <c r="C1139" s="169" t="s">
        <v>884</v>
      </c>
      <c r="D1139" s="169" t="s">
        <v>862</v>
      </c>
      <c r="E1139" s="282">
        <v>108</v>
      </c>
      <c r="F1139" s="171" t="s">
        <v>900</v>
      </c>
      <c r="G1139" s="172">
        <v>45424</v>
      </c>
      <c r="H1139" s="172">
        <v>44424</v>
      </c>
      <c r="I1139" s="172">
        <v>44425</v>
      </c>
      <c r="J1139" s="173">
        <f>SUM(H1139+1000)</f>
        <v>45424</v>
      </c>
      <c r="N1139" s="172">
        <f>SUM(G1139+2000)</f>
        <v>47424</v>
      </c>
      <c r="O1139" s="173">
        <f>G1139*104%</f>
        <v>47240.959999999999</v>
      </c>
      <c r="P1139" s="172">
        <f>SUM(O1139+2000)</f>
        <v>49240.959999999999</v>
      </c>
      <c r="R1139" s="173">
        <f t="shared" ref="R1139" si="313">P1139*103%</f>
        <v>50718.188800000004</v>
      </c>
      <c r="Y1139" s="172">
        <f>SUM(X1139+2000)</f>
        <v>2000</v>
      </c>
    </row>
    <row r="1140" spans="2:25" x14ac:dyDescent="0.2">
      <c r="B1140" s="292"/>
      <c r="D1140" s="169" t="s">
        <v>142</v>
      </c>
      <c r="E1140" s="282"/>
      <c r="F1140" s="171" t="s">
        <v>900</v>
      </c>
      <c r="N1140" s="172"/>
      <c r="Y1140" s="173"/>
    </row>
    <row r="1141" spans="2:25" x14ac:dyDescent="0.2">
      <c r="B1141" s="292"/>
      <c r="C1141" s="169" t="s">
        <v>884</v>
      </c>
      <c r="D1141" s="169" t="s">
        <v>862</v>
      </c>
      <c r="E1141" s="282">
        <v>108</v>
      </c>
      <c r="F1141" s="171" t="s">
        <v>901</v>
      </c>
      <c r="G1141" s="172">
        <v>45424</v>
      </c>
      <c r="H1141" s="172">
        <v>44424</v>
      </c>
      <c r="I1141" s="172">
        <v>44425</v>
      </c>
      <c r="J1141" s="173">
        <f>SUM(H1141+1000)</f>
        <v>45424</v>
      </c>
      <c r="N1141" s="172">
        <f>SUM(G1141+2000)</f>
        <v>47424</v>
      </c>
      <c r="O1141" s="173">
        <f>G1141*104%</f>
        <v>47240.959999999999</v>
      </c>
      <c r="P1141" s="172">
        <f>SUM(O1141+2000)</f>
        <v>49240.959999999999</v>
      </c>
      <c r="R1141" s="173">
        <f t="shared" ref="R1141" si="314">P1141*103%</f>
        <v>50718.188800000004</v>
      </c>
      <c r="Y1141" s="172">
        <f>SUM(X1141+2000)</f>
        <v>2000</v>
      </c>
    </row>
    <row r="1142" spans="2:25" x14ac:dyDescent="0.2">
      <c r="B1142" s="292"/>
      <c r="D1142" s="169" t="s">
        <v>142</v>
      </c>
      <c r="E1142" s="282"/>
      <c r="F1142" s="171" t="s">
        <v>901</v>
      </c>
      <c r="N1142" s="172"/>
      <c r="Y1142" s="173"/>
    </row>
    <row r="1143" spans="2:25" x14ac:dyDescent="0.2">
      <c r="B1143" s="292"/>
      <c r="C1143" s="169" t="s">
        <v>884</v>
      </c>
      <c r="D1143" s="169" t="s">
        <v>862</v>
      </c>
      <c r="E1143" s="282">
        <v>108</v>
      </c>
      <c r="F1143" s="171" t="s">
        <v>891</v>
      </c>
      <c r="G1143" s="172">
        <v>45909</v>
      </c>
      <c r="H1143" s="172">
        <v>44909</v>
      </c>
      <c r="I1143" s="172">
        <v>44910</v>
      </c>
      <c r="J1143" s="173">
        <f>SUM(H1143+1000)</f>
        <v>45909</v>
      </c>
      <c r="N1143" s="172">
        <f>SUM(G1143+2000)</f>
        <v>47909</v>
      </c>
      <c r="O1143" s="173">
        <f>G1143*104%</f>
        <v>47745.36</v>
      </c>
      <c r="P1143" s="172">
        <f>SUM(O1143+2000)</f>
        <v>49745.36</v>
      </c>
      <c r="R1143" s="173">
        <f t="shared" ref="R1143:R1144" si="315">P1143*103%</f>
        <v>51237.720800000003</v>
      </c>
      <c r="Y1143" s="172">
        <f>SUM(X1143+2000)</f>
        <v>2000</v>
      </c>
    </row>
    <row r="1144" spans="2:25" x14ac:dyDescent="0.2">
      <c r="B1144" s="292"/>
      <c r="C1144" s="169" t="s">
        <v>884</v>
      </c>
      <c r="D1144" s="169" t="s">
        <v>870</v>
      </c>
      <c r="E1144" s="282" t="s">
        <v>59</v>
      </c>
      <c r="F1144" s="171" t="s">
        <v>902</v>
      </c>
      <c r="G1144" s="172">
        <v>43800</v>
      </c>
      <c r="H1144" s="172">
        <v>42800</v>
      </c>
      <c r="I1144" s="172">
        <v>42801</v>
      </c>
      <c r="J1144" s="173">
        <f>SUM(H1144+1000)</f>
        <v>43800</v>
      </c>
      <c r="N1144" s="172">
        <f>SUM(G1144+2000)</f>
        <v>45800</v>
      </c>
      <c r="O1144" s="173">
        <f>G1144*104%</f>
        <v>45552</v>
      </c>
      <c r="P1144" s="172">
        <v>50976</v>
      </c>
      <c r="R1144" s="173">
        <f t="shared" si="315"/>
        <v>52505.279999999999</v>
      </c>
      <c r="Y1144" s="172">
        <v>50976</v>
      </c>
    </row>
    <row r="1145" spans="2:25" ht="12.75" customHeight="1" x14ac:dyDescent="0.2">
      <c r="B1145" s="292"/>
      <c r="E1145" s="282"/>
      <c r="N1145" s="172"/>
      <c r="Y1145" s="173"/>
    </row>
    <row r="1146" spans="2:25" x14ac:dyDescent="0.2">
      <c r="B1146" s="292"/>
      <c r="D1146" s="169" t="s">
        <v>1178</v>
      </c>
      <c r="E1146" s="282"/>
      <c r="N1146" s="172"/>
      <c r="Y1146" s="173"/>
    </row>
    <row r="1147" spans="2:25" x14ac:dyDescent="0.2">
      <c r="B1147" s="292"/>
      <c r="C1147" s="169" t="s">
        <v>884</v>
      </c>
      <c r="D1147" s="169" t="s">
        <v>1177</v>
      </c>
      <c r="E1147" s="282"/>
      <c r="G1147" s="172" t="s">
        <v>906</v>
      </c>
      <c r="N1147" s="172"/>
      <c r="Y1147" s="173"/>
    </row>
    <row r="1148" spans="2:25" x14ac:dyDescent="0.2">
      <c r="B1148" s="292"/>
      <c r="C1148" s="169" t="s">
        <v>884</v>
      </c>
      <c r="D1148" s="169" t="s">
        <v>907</v>
      </c>
      <c r="E1148" s="282"/>
      <c r="N1148" s="172"/>
      <c r="Y1148" s="173"/>
    </row>
    <row r="1149" spans="2:25" x14ac:dyDescent="0.2">
      <c r="B1149" s="292"/>
      <c r="E1149" s="282"/>
      <c r="N1149" s="172"/>
      <c r="Y1149" s="173"/>
    </row>
    <row r="1150" spans="2:25" x14ac:dyDescent="0.2">
      <c r="B1150" s="292"/>
      <c r="D1150" s="219" t="s">
        <v>73</v>
      </c>
      <c r="E1150" s="313"/>
      <c r="F1150" s="214"/>
      <c r="G1150" s="229">
        <f>SUM(G1121:G1144)</f>
        <v>732151</v>
      </c>
      <c r="H1150" s="229">
        <v>715151</v>
      </c>
      <c r="I1150" s="172">
        <v>715168</v>
      </c>
      <c r="N1150" s="229">
        <f>SUM(N1121:N1146)</f>
        <v>766151</v>
      </c>
      <c r="O1150" s="230">
        <f>G1150*102%</f>
        <v>746794.02</v>
      </c>
      <c r="P1150" s="229">
        <f>SUM(P1121:P1144)</f>
        <v>808387.43999999983</v>
      </c>
      <c r="Q1150" s="174">
        <f>P1150*102%</f>
        <v>824555.18879999989</v>
      </c>
      <c r="R1150" s="231">
        <f>SUM(R1120:R1144)</f>
        <v>832639.06320000009</v>
      </c>
      <c r="S1150" s="173">
        <f>SUM(P1150-R1150)</f>
        <v>-24251.623200000264</v>
      </c>
      <c r="Y1150" s="229">
        <f>SUM(Y1121:Y1144)</f>
        <v>247452</v>
      </c>
    </row>
    <row r="1151" spans="2:25" x14ac:dyDescent="0.2">
      <c r="B1151" s="292"/>
      <c r="D1151" s="219"/>
      <c r="E1151" s="313"/>
      <c r="F1151" s="214"/>
      <c r="G1151" s="229"/>
      <c r="H1151" s="229"/>
      <c r="N1151" s="229"/>
      <c r="O1151" s="230"/>
      <c r="P1151" s="229"/>
      <c r="R1151" s="231"/>
      <c r="Y1151" s="229"/>
    </row>
    <row r="1152" spans="2:25" x14ac:dyDescent="0.2">
      <c r="B1152" s="292"/>
      <c r="C1152" s="219" t="s">
        <v>908</v>
      </c>
      <c r="E1152" s="282"/>
      <c r="N1152" s="172"/>
      <c r="Q1152" s="169"/>
      <c r="Y1152" s="173"/>
    </row>
    <row r="1153" spans="2:25" ht="11.25" customHeight="1" x14ac:dyDescent="0.2">
      <c r="B1153" s="292"/>
      <c r="C1153" s="219"/>
      <c r="E1153" s="282"/>
      <c r="N1153" s="172"/>
      <c r="Q1153" s="169"/>
      <c r="Y1153" s="173"/>
    </row>
    <row r="1154" spans="2:25" x14ac:dyDescent="0.2">
      <c r="B1154" s="292"/>
      <c r="C1154" s="169" t="s">
        <v>909</v>
      </c>
      <c r="D1154" s="169" t="s">
        <v>848</v>
      </c>
      <c r="E1154" s="282" t="s">
        <v>214</v>
      </c>
      <c r="F1154" s="171" t="s">
        <v>910</v>
      </c>
      <c r="G1154" s="172">
        <v>64740</v>
      </c>
      <c r="H1154" s="172">
        <v>63740</v>
      </c>
      <c r="I1154" s="172">
        <v>63741</v>
      </c>
      <c r="J1154" s="173">
        <f>SUM(H1154+1000)</f>
        <v>64740</v>
      </c>
      <c r="K1154" s="170" t="s">
        <v>911</v>
      </c>
      <c r="L1154" s="173">
        <v>66000</v>
      </c>
      <c r="N1154" s="172">
        <f>SUM(G1154+2000)</f>
        <v>66740</v>
      </c>
      <c r="O1154" s="173">
        <f>G1154*104%</f>
        <v>67329.600000000006</v>
      </c>
      <c r="P1154" s="172">
        <v>70630</v>
      </c>
      <c r="Q1154" s="169"/>
      <c r="R1154" s="173">
        <f t="shared" ref="R1154" si="316">P1154*103%</f>
        <v>72748.900000000009</v>
      </c>
      <c r="Y1154" s="172">
        <v>70630</v>
      </c>
    </row>
    <row r="1155" spans="2:25" x14ac:dyDescent="0.2">
      <c r="B1155" s="292"/>
      <c r="D1155" s="169" t="s">
        <v>103</v>
      </c>
      <c r="E1155" s="282"/>
      <c r="N1155" s="172"/>
      <c r="Q1155" s="169"/>
      <c r="Y1155" s="173"/>
    </row>
    <row r="1156" spans="2:25" x14ac:dyDescent="0.2">
      <c r="B1156" s="292"/>
      <c r="C1156" s="169" t="s">
        <v>909</v>
      </c>
      <c r="D1156" s="169" t="s">
        <v>886</v>
      </c>
      <c r="E1156" s="282" t="s">
        <v>16</v>
      </c>
      <c r="F1156" s="171" t="s">
        <v>912</v>
      </c>
      <c r="G1156" s="172">
        <v>55079</v>
      </c>
      <c r="H1156" s="172">
        <v>54079</v>
      </c>
      <c r="I1156" s="172">
        <v>54080</v>
      </c>
      <c r="J1156" s="173">
        <f>SUM(H1156+1000)</f>
        <v>55079</v>
      </c>
      <c r="K1156" s="170" t="s">
        <v>913</v>
      </c>
      <c r="L1156" s="173">
        <v>56200</v>
      </c>
      <c r="N1156" s="172">
        <f>SUM(G1156+2000)</f>
        <v>57079</v>
      </c>
      <c r="O1156" s="173">
        <f>G1156*104%</f>
        <v>57282.16</v>
      </c>
      <c r="P1156" s="172">
        <v>60370</v>
      </c>
      <c r="Q1156" s="169"/>
      <c r="R1156" s="173">
        <f t="shared" ref="R1156" si="317">P1156*103%</f>
        <v>62181.1</v>
      </c>
      <c r="Y1156" s="172">
        <v>60370</v>
      </c>
    </row>
    <row r="1157" spans="2:25" x14ac:dyDescent="0.2">
      <c r="B1157" s="292"/>
      <c r="D1157" s="169" t="s">
        <v>103</v>
      </c>
      <c r="E1157" s="282"/>
      <c r="N1157" s="172"/>
      <c r="Q1157" s="169"/>
      <c r="Y1157" s="173"/>
    </row>
    <row r="1158" spans="2:25" x14ac:dyDescent="0.2">
      <c r="B1158" s="292"/>
      <c r="C1158" s="169" t="s">
        <v>909</v>
      </c>
      <c r="D1158" s="169" t="s">
        <v>888</v>
      </c>
      <c r="E1158" s="282" t="s">
        <v>59</v>
      </c>
      <c r="F1158" s="171" t="s">
        <v>914</v>
      </c>
      <c r="G1158" s="172">
        <v>43431</v>
      </c>
      <c r="H1158" s="172">
        <v>42431</v>
      </c>
      <c r="I1158" s="172">
        <v>42432</v>
      </c>
      <c r="J1158" s="173">
        <f>SUM(H1158+1000)</f>
        <v>43431</v>
      </c>
      <c r="N1158" s="172">
        <f>SUM(G1158+2000)</f>
        <v>45431</v>
      </c>
      <c r="O1158" s="173">
        <f>G1158*104%</f>
        <v>45168.24</v>
      </c>
      <c r="P1158" s="172">
        <f>SUM(O1158+2000)</f>
        <v>47168.24</v>
      </c>
      <c r="Q1158" s="169"/>
      <c r="R1158" s="173">
        <f t="shared" ref="R1158" si="318">P1158*103%</f>
        <v>48583.287199999999</v>
      </c>
      <c r="Y1158" s="172">
        <f>SUM(X1158+2000)</f>
        <v>2000</v>
      </c>
    </row>
    <row r="1159" spans="2:25" x14ac:dyDescent="0.2">
      <c r="B1159" s="292"/>
      <c r="D1159" s="169" t="s">
        <v>142</v>
      </c>
      <c r="E1159" s="282"/>
      <c r="N1159" s="172"/>
      <c r="Q1159" s="169"/>
      <c r="Y1159" s="173"/>
    </row>
    <row r="1160" spans="2:25" x14ac:dyDescent="0.2">
      <c r="B1160" s="292"/>
      <c r="C1160" s="169" t="s">
        <v>909</v>
      </c>
      <c r="D1160" s="169" t="s">
        <v>155</v>
      </c>
      <c r="E1160" s="282" t="s">
        <v>59</v>
      </c>
      <c r="F1160" s="171" t="s">
        <v>938</v>
      </c>
      <c r="G1160" s="172">
        <v>41999</v>
      </c>
      <c r="H1160" s="172">
        <v>40999</v>
      </c>
      <c r="I1160" s="172">
        <v>41000</v>
      </c>
      <c r="J1160" s="173">
        <f t="shared" ref="J1160:J1165" si="319">SUM(H1160+1000)</f>
        <v>41999</v>
      </c>
      <c r="N1160" s="172">
        <f t="shared" ref="N1160:N1165" si="320">SUM(G1160+2000)</f>
        <v>43999</v>
      </c>
      <c r="O1160" s="173">
        <f t="shared" ref="O1160:O1165" si="321">G1160*104%</f>
        <v>43678.96</v>
      </c>
      <c r="P1160" s="172">
        <v>47179</v>
      </c>
      <c r="Q1160" s="169"/>
      <c r="R1160" s="173">
        <f t="shared" ref="R1160:R1165" si="322">P1160*103%</f>
        <v>48594.37</v>
      </c>
      <c r="Y1160" s="172">
        <v>47179</v>
      </c>
    </row>
    <row r="1161" spans="2:25" x14ac:dyDescent="0.2">
      <c r="B1161" s="292"/>
      <c r="C1161" s="169" t="s">
        <v>909</v>
      </c>
      <c r="D1161" s="169" t="s">
        <v>856</v>
      </c>
      <c r="E1161" s="282" t="s">
        <v>915</v>
      </c>
      <c r="F1161" s="171" t="s">
        <v>916</v>
      </c>
      <c r="G1161" s="172">
        <v>33380</v>
      </c>
      <c r="H1161" s="172">
        <v>32380</v>
      </c>
      <c r="I1161" s="172">
        <v>32381</v>
      </c>
      <c r="J1161" s="173">
        <f t="shared" si="319"/>
        <v>33380</v>
      </c>
      <c r="N1161" s="172">
        <f t="shared" si="320"/>
        <v>35380</v>
      </c>
      <c r="O1161" s="173">
        <f t="shared" si="321"/>
        <v>34715.200000000004</v>
      </c>
      <c r="P1161" s="172">
        <v>37815</v>
      </c>
      <c r="Q1161" s="169"/>
      <c r="R1161" s="173">
        <f t="shared" si="322"/>
        <v>38949.450000000004</v>
      </c>
      <c r="Y1161" s="172">
        <v>37815</v>
      </c>
    </row>
    <row r="1162" spans="2:25" x14ac:dyDescent="0.2">
      <c r="B1162" s="292"/>
      <c r="C1162" s="169" t="s">
        <v>909</v>
      </c>
      <c r="D1162" s="169" t="s">
        <v>856</v>
      </c>
      <c r="E1162" s="282" t="s">
        <v>915</v>
      </c>
      <c r="F1162" s="171" t="s">
        <v>917</v>
      </c>
      <c r="G1162" s="172">
        <v>33380</v>
      </c>
      <c r="H1162" s="172">
        <v>32380</v>
      </c>
      <c r="I1162" s="172">
        <v>32381</v>
      </c>
      <c r="J1162" s="173">
        <f t="shared" si="319"/>
        <v>33380</v>
      </c>
      <c r="N1162" s="172">
        <f t="shared" si="320"/>
        <v>35380</v>
      </c>
      <c r="O1162" s="173">
        <f t="shared" si="321"/>
        <v>34715.200000000004</v>
      </c>
      <c r="P1162" s="172">
        <v>37815</v>
      </c>
      <c r="Q1162" s="169"/>
      <c r="R1162" s="173">
        <f t="shared" si="322"/>
        <v>38949.450000000004</v>
      </c>
      <c r="Y1162" s="172">
        <v>37815</v>
      </c>
    </row>
    <row r="1163" spans="2:25" x14ac:dyDescent="0.2">
      <c r="B1163" s="292"/>
      <c r="C1163" s="169" t="s">
        <v>909</v>
      </c>
      <c r="D1163" s="169" t="s">
        <v>856</v>
      </c>
      <c r="E1163" s="282" t="s">
        <v>915</v>
      </c>
      <c r="F1163" s="171" t="s">
        <v>918</v>
      </c>
      <c r="G1163" s="172">
        <v>33380</v>
      </c>
      <c r="H1163" s="172">
        <v>32380</v>
      </c>
      <c r="I1163" s="172">
        <v>32381</v>
      </c>
      <c r="J1163" s="173">
        <f t="shared" si="319"/>
        <v>33380</v>
      </c>
      <c r="N1163" s="172">
        <f t="shared" si="320"/>
        <v>35380</v>
      </c>
      <c r="O1163" s="173">
        <f t="shared" si="321"/>
        <v>34715.200000000004</v>
      </c>
      <c r="P1163" s="172">
        <v>37815</v>
      </c>
      <c r="Q1163" s="169"/>
      <c r="R1163" s="173">
        <f t="shared" si="322"/>
        <v>38949.450000000004</v>
      </c>
      <c r="Y1163" s="172">
        <v>37815</v>
      </c>
    </row>
    <row r="1164" spans="2:25" x14ac:dyDescent="0.2">
      <c r="B1164" s="222"/>
      <c r="C1164" s="169" t="s">
        <v>909</v>
      </c>
      <c r="D1164" s="222" t="s">
        <v>856</v>
      </c>
      <c r="E1164" s="277" t="s">
        <v>915</v>
      </c>
      <c r="F1164" s="223" t="s">
        <v>919</v>
      </c>
      <c r="G1164" s="172">
        <v>31580</v>
      </c>
      <c r="H1164" s="224">
        <v>30580</v>
      </c>
      <c r="I1164" s="224">
        <v>30581</v>
      </c>
      <c r="J1164" s="173">
        <f t="shared" si="319"/>
        <v>31580</v>
      </c>
      <c r="K1164" s="170" t="s">
        <v>920</v>
      </c>
      <c r="L1164" s="173">
        <v>33380</v>
      </c>
      <c r="N1164" s="172">
        <f t="shared" si="320"/>
        <v>33580</v>
      </c>
      <c r="O1164" s="173">
        <f t="shared" si="321"/>
        <v>32843.200000000004</v>
      </c>
      <c r="P1164" s="172">
        <v>37743</v>
      </c>
      <c r="Q1164" s="169"/>
      <c r="R1164" s="173">
        <f t="shared" si="322"/>
        <v>38875.29</v>
      </c>
      <c r="Y1164" s="172">
        <v>37743</v>
      </c>
    </row>
    <row r="1165" spans="2:25" x14ac:dyDescent="0.2">
      <c r="B1165" s="222"/>
      <c r="C1165" s="169" t="s">
        <v>909</v>
      </c>
      <c r="D1165" s="169" t="s">
        <v>856</v>
      </c>
      <c r="E1165" s="277" t="s">
        <v>915</v>
      </c>
      <c r="F1165" s="223" t="s">
        <v>921</v>
      </c>
      <c r="G1165" s="172">
        <v>33380</v>
      </c>
      <c r="H1165" s="224">
        <v>32380</v>
      </c>
      <c r="I1165" s="224">
        <v>32381</v>
      </c>
      <c r="J1165" s="173">
        <f t="shared" si="319"/>
        <v>33380</v>
      </c>
      <c r="N1165" s="172">
        <f t="shared" si="320"/>
        <v>35380</v>
      </c>
      <c r="O1165" s="173">
        <f t="shared" si="321"/>
        <v>34715.200000000004</v>
      </c>
      <c r="P1165" s="172">
        <v>37815</v>
      </c>
      <c r="Q1165" s="169"/>
      <c r="R1165" s="173">
        <f t="shared" si="322"/>
        <v>38949.450000000004</v>
      </c>
      <c r="Y1165" s="172">
        <v>37815</v>
      </c>
    </row>
    <row r="1166" spans="2:25" x14ac:dyDescent="0.2">
      <c r="B1166" s="222"/>
      <c r="C1166" s="169" t="s">
        <v>909</v>
      </c>
      <c r="D1166" s="169" t="s">
        <v>856</v>
      </c>
      <c r="E1166" s="277" t="s">
        <v>915</v>
      </c>
      <c r="F1166" s="223" t="s">
        <v>922</v>
      </c>
      <c r="H1166" s="224">
        <v>0</v>
      </c>
      <c r="I1166" s="224">
        <v>1</v>
      </c>
      <c r="N1166" s="172"/>
      <c r="Q1166" s="169"/>
      <c r="Y1166" s="173"/>
    </row>
    <row r="1167" spans="2:25" x14ac:dyDescent="0.2">
      <c r="B1167" s="292"/>
      <c r="C1167" s="169" t="s">
        <v>909</v>
      </c>
      <c r="D1167" s="169" t="s">
        <v>856</v>
      </c>
      <c r="E1167" s="282" t="s">
        <v>915</v>
      </c>
      <c r="F1167" s="171" t="s">
        <v>923</v>
      </c>
      <c r="G1167" s="172">
        <v>31580</v>
      </c>
      <c r="H1167" s="172">
        <v>30580</v>
      </c>
      <c r="I1167" s="172">
        <v>30581</v>
      </c>
      <c r="J1167" s="173">
        <f>SUM(H1167+1000)</f>
        <v>31580</v>
      </c>
      <c r="K1167" s="170" t="s">
        <v>920</v>
      </c>
      <c r="L1167" s="173">
        <v>33380</v>
      </c>
      <c r="N1167" s="172">
        <f>SUM(G1167+2000)</f>
        <v>33580</v>
      </c>
      <c r="O1167" s="173">
        <f>G1167*104%</f>
        <v>32843.200000000004</v>
      </c>
      <c r="P1167" s="172">
        <v>37743</v>
      </c>
      <c r="Q1167" s="169"/>
      <c r="R1167" s="173">
        <f t="shared" ref="R1167:R1171" si="323">P1167*103%</f>
        <v>38875.29</v>
      </c>
      <c r="Y1167" s="172">
        <v>37743</v>
      </c>
    </row>
    <row r="1168" spans="2:25" x14ac:dyDescent="0.2">
      <c r="B1168" s="292"/>
      <c r="C1168" s="169" t="s">
        <v>909</v>
      </c>
      <c r="D1168" s="169" t="s">
        <v>858</v>
      </c>
      <c r="E1168" s="282" t="s">
        <v>454</v>
      </c>
      <c r="F1168" s="171" t="s">
        <v>924</v>
      </c>
      <c r="G1168" s="172">
        <v>38164</v>
      </c>
      <c r="H1168" s="172">
        <v>38964</v>
      </c>
      <c r="I1168" s="172">
        <v>37165</v>
      </c>
      <c r="J1168" s="173">
        <f>SUM(H1168+1000)</f>
        <v>39964</v>
      </c>
      <c r="N1168" s="172">
        <f>SUM(G1168+2000)</f>
        <v>40164</v>
      </c>
      <c r="O1168" s="173">
        <f>G1168*104%</f>
        <v>39690.560000000005</v>
      </c>
      <c r="P1168" s="172">
        <f>SUM(O1168+2000)</f>
        <v>41690.560000000005</v>
      </c>
      <c r="Q1168" s="169"/>
      <c r="R1168" s="173">
        <f t="shared" si="323"/>
        <v>42941.276800000007</v>
      </c>
      <c r="Y1168" s="172">
        <f>SUM(X1168+2000)</f>
        <v>2000</v>
      </c>
    </row>
    <row r="1169" spans="2:25" x14ac:dyDescent="0.2">
      <c r="B1169" s="292"/>
      <c r="C1169" s="169" t="s">
        <v>909</v>
      </c>
      <c r="D1169" s="169" t="s">
        <v>858</v>
      </c>
      <c r="E1169" s="282" t="s">
        <v>454</v>
      </c>
      <c r="F1169" s="171" t="s">
        <v>925</v>
      </c>
      <c r="G1169" s="172">
        <v>40632</v>
      </c>
      <c r="H1169" s="172">
        <v>39632</v>
      </c>
      <c r="I1169" s="172">
        <v>39633</v>
      </c>
      <c r="J1169" s="173">
        <f>SUM(H1169+1000)</f>
        <v>40632</v>
      </c>
      <c r="N1169" s="172">
        <f>SUM(G1169+2000)</f>
        <v>42632</v>
      </c>
      <c r="O1169" s="173">
        <f>G1169*104%</f>
        <v>42257.279999999999</v>
      </c>
      <c r="P1169" s="172">
        <f>SUM(O1169+2000)</f>
        <v>44257.279999999999</v>
      </c>
      <c r="Q1169" s="169"/>
      <c r="R1169" s="173">
        <f t="shared" si="323"/>
        <v>45584.998399999997</v>
      </c>
      <c r="Y1169" s="172">
        <f>SUM(X1169+2000)</f>
        <v>2000</v>
      </c>
    </row>
    <row r="1170" spans="2:25" x14ac:dyDescent="0.2">
      <c r="B1170" s="292"/>
      <c r="C1170" s="169" t="s">
        <v>909</v>
      </c>
      <c r="D1170" s="169" t="s">
        <v>858</v>
      </c>
      <c r="E1170" s="282" t="s">
        <v>454</v>
      </c>
      <c r="F1170" s="171" t="s">
        <v>926</v>
      </c>
      <c r="G1170" s="172">
        <v>37865</v>
      </c>
      <c r="H1170" s="172">
        <v>36865</v>
      </c>
      <c r="I1170" s="172">
        <v>36866</v>
      </c>
      <c r="J1170" s="173">
        <f>SUM(H1170+1000)</f>
        <v>37865</v>
      </c>
      <c r="N1170" s="172">
        <f>SUM(G1170+2000)</f>
        <v>39865</v>
      </c>
      <c r="O1170" s="173">
        <f>G1170*104%</f>
        <v>39379.599999999999</v>
      </c>
      <c r="P1170" s="172">
        <f>SUM(O1170+2000)</f>
        <v>41379.599999999999</v>
      </c>
      <c r="Q1170" s="169"/>
      <c r="R1170" s="173">
        <f t="shared" si="323"/>
        <v>42620.987999999998</v>
      </c>
      <c r="Y1170" s="172">
        <f>SUM(X1170+2000)</f>
        <v>2000</v>
      </c>
    </row>
    <row r="1171" spans="2:25" x14ac:dyDescent="0.2">
      <c r="B1171" s="292"/>
      <c r="C1171" s="169" t="s">
        <v>909</v>
      </c>
      <c r="D1171" s="169" t="s">
        <v>858</v>
      </c>
      <c r="E1171" s="282" t="s">
        <v>454</v>
      </c>
      <c r="F1171" s="171" t="s">
        <v>927</v>
      </c>
      <c r="G1171" s="172">
        <v>37290</v>
      </c>
      <c r="H1171" s="172">
        <v>36290</v>
      </c>
      <c r="I1171" s="172">
        <v>36291</v>
      </c>
      <c r="J1171" s="173">
        <f>SUM(H1171+1000)</f>
        <v>37290</v>
      </c>
      <c r="N1171" s="172">
        <f>SUM(G1171+2000)</f>
        <v>39290</v>
      </c>
      <c r="O1171" s="173">
        <f>G1171*104%</f>
        <v>38781.599999999999</v>
      </c>
      <c r="P1171" s="172">
        <f>SUM(O1171+2000)</f>
        <v>40781.599999999999</v>
      </c>
      <c r="Q1171" s="169"/>
      <c r="R1171" s="173">
        <f t="shared" si="323"/>
        <v>42005.048000000003</v>
      </c>
      <c r="Y1171" s="172">
        <f>SUM(X1171+2000)</f>
        <v>2000</v>
      </c>
    </row>
    <row r="1172" spans="2:25" x14ac:dyDescent="0.2">
      <c r="B1172" s="292"/>
      <c r="C1172" s="169" t="s">
        <v>909</v>
      </c>
      <c r="D1172" s="169" t="s">
        <v>858</v>
      </c>
      <c r="E1172" s="282" t="s">
        <v>454</v>
      </c>
      <c r="F1172" s="171" t="s">
        <v>928</v>
      </c>
      <c r="G1172" s="172">
        <v>0</v>
      </c>
      <c r="H1172" s="172">
        <v>0</v>
      </c>
      <c r="I1172" s="172">
        <v>1</v>
      </c>
      <c r="N1172" s="172"/>
      <c r="Q1172" s="169"/>
      <c r="Y1172" s="173"/>
    </row>
    <row r="1173" spans="2:25" x14ac:dyDescent="0.2">
      <c r="B1173" s="292"/>
      <c r="C1173" s="169" t="s">
        <v>909</v>
      </c>
      <c r="D1173" s="169" t="s">
        <v>858</v>
      </c>
      <c r="E1173" s="282" t="s">
        <v>454</v>
      </c>
      <c r="F1173" s="171" t="s">
        <v>929</v>
      </c>
      <c r="G1173" s="172">
        <v>41474</v>
      </c>
      <c r="H1173" s="172">
        <v>40474</v>
      </c>
      <c r="I1173" s="172">
        <v>40475</v>
      </c>
      <c r="J1173" s="173">
        <f t="shared" ref="J1173:J1179" si="324">SUM(H1173+1000)</f>
        <v>41474</v>
      </c>
      <c r="N1173" s="172">
        <f t="shared" ref="N1173:N1179" si="325">SUM(G1173+2000)</f>
        <v>43474</v>
      </c>
      <c r="O1173" s="173">
        <f t="shared" ref="O1173:O1179" si="326">G1173*104%</f>
        <v>43132.959999999999</v>
      </c>
      <c r="P1173" s="172">
        <f>SUM(O1173+2000)</f>
        <v>45132.959999999999</v>
      </c>
      <c r="Q1173" s="169"/>
      <c r="R1173" s="173">
        <f t="shared" ref="R1173:R1179" si="327">P1173*103%</f>
        <v>46486.948799999998</v>
      </c>
      <c r="Y1173" s="172">
        <f>SUM(X1173+2000)</f>
        <v>2000</v>
      </c>
    </row>
    <row r="1174" spans="2:25" x14ac:dyDescent="0.2">
      <c r="B1174" s="292"/>
      <c r="C1174" s="169" t="s">
        <v>909</v>
      </c>
      <c r="D1174" s="169" t="s">
        <v>858</v>
      </c>
      <c r="E1174" s="282" t="s">
        <v>454</v>
      </c>
      <c r="F1174" s="171" t="s">
        <v>930</v>
      </c>
      <c r="G1174" s="172">
        <v>38915</v>
      </c>
      <c r="H1174" s="172">
        <v>37915</v>
      </c>
      <c r="I1174" s="172">
        <v>37916</v>
      </c>
      <c r="J1174" s="173">
        <f t="shared" si="324"/>
        <v>38915</v>
      </c>
      <c r="N1174" s="172">
        <f t="shared" si="325"/>
        <v>40915</v>
      </c>
      <c r="O1174" s="173">
        <f t="shared" si="326"/>
        <v>40471.599999999999</v>
      </c>
      <c r="P1174" s="172">
        <f>SUM(O1174+2000)</f>
        <v>42471.6</v>
      </c>
      <c r="Q1174" s="169"/>
      <c r="R1174" s="173">
        <f t="shared" si="327"/>
        <v>43745.748</v>
      </c>
      <c r="Y1174" s="172">
        <f>SUM(X1174+2000)</f>
        <v>2000</v>
      </c>
    </row>
    <row r="1175" spans="2:25" x14ac:dyDescent="0.2">
      <c r="B1175" s="222"/>
      <c r="C1175" s="169" t="s">
        <v>909</v>
      </c>
      <c r="D1175" s="222" t="s">
        <v>858</v>
      </c>
      <c r="E1175" s="277" t="s">
        <v>454</v>
      </c>
      <c r="F1175" s="223" t="s">
        <v>931</v>
      </c>
      <c r="G1175" s="172">
        <v>38946</v>
      </c>
      <c r="H1175" s="224">
        <v>37946</v>
      </c>
      <c r="I1175" s="224">
        <v>37947</v>
      </c>
      <c r="J1175" s="173">
        <f t="shared" si="324"/>
        <v>38946</v>
      </c>
      <c r="N1175" s="172">
        <f t="shared" si="325"/>
        <v>40946</v>
      </c>
      <c r="O1175" s="173">
        <f t="shared" si="326"/>
        <v>40503.840000000004</v>
      </c>
      <c r="P1175" s="172">
        <f>SUM(O1175+2000)</f>
        <v>42503.840000000004</v>
      </c>
      <c r="Q1175" s="169"/>
      <c r="R1175" s="173">
        <f t="shared" si="327"/>
        <v>43778.955200000004</v>
      </c>
      <c r="Y1175" s="172">
        <f>SUM(X1175+2000)</f>
        <v>2000</v>
      </c>
    </row>
    <row r="1176" spans="2:25" x14ac:dyDescent="0.2">
      <c r="B1176" s="222"/>
      <c r="C1176" s="169" t="s">
        <v>909</v>
      </c>
      <c r="D1176" s="169" t="s">
        <v>862</v>
      </c>
      <c r="E1176" s="277">
        <v>108</v>
      </c>
      <c r="F1176" s="223" t="s">
        <v>932</v>
      </c>
      <c r="G1176" s="172">
        <v>45311</v>
      </c>
      <c r="H1176" s="224">
        <v>44311</v>
      </c>
      <c r="I1176" s="224">
        <v>44312</v>
      </c>
      <c r="J1176" s="173">
        <f t="shared" si="324"/>
        <v>45311</v>
      </c>
      <c r="K1176" s="170" t="s">
        <v>933</v>
      </c>
      <c r="L1176" s="173">
        <v>45424</v>
      </c>
      <c r="N1176" s="172">
        <f t="shared" si="325"/>
        <v>47311</v>
      </c>
      <c r="O1176" s="173">
        <f t="shared" si="326"/>
        <v>47123.44</v>
      </c>
      <c r="P1176" s="172">
        <v>50123</v>
      </c>
      <c r="Q1176" s="169"/>
      <c r="R1176" s="173">
        <f t="shared" si="327"/>
        <v>51626.69</v>
      </c>
      <c r="Y1176" s="172">
        <v>50123</v>
      </c>
    </row>
    <row r="1177" spans="2:25" x14ac:dyDescent="0.2">
      <c r="B1177" s="222"/>
      <c r="C1177" s="169" t="s">
        <v>909</v>
      </c>
      <c r="D1177" s="169" t="s">
        <v>862</v>
      </c>
      <c r="E1177" s="277">
        <v>108</v>
      </c>
      <c r="F1177" s="223" t="s">
        <v>934</v>
      </c>
      <c r="G1177" s="172">
        <v>43511</v>
      </c>
      <c r="H1177" s="224">
        <v>42511</v>
      </c>
      <c r="I1177" s="224">
        <v>42512</v>
      </c>
      <c r="J1177" s="173">
        <f t="shared" si="324"/>
        <v>43511</v>
      </c>
      <c r="K1177" s="170" t="s">
        <v>935</v>
      </c>
      <c r="L1177" s="173">
        <v>45424</v>
      </c>
      <c r="N1177" s="172">
        <f t="shared" si="325"/>
        <v>45511</v>
      </c>
      <c r="O1177" s="173">
        <f t="shared" si="326"/>
        <v>45251.44</v>
      </c>
      <c r="P1177" s="172">
        <v>48251</v>
      </c>
      <c r="Q1177" s="169"/>
      <c r="R1177" s="173">
        <f t="shared" si="327"/>
        <v>49698.53</v>
      </c>
      <c r="Y1177" s="172">
        <v>48251</v>
      </c>
    </row>
    <row r="1178" spans="2:25" x14ac:dyDescent="0.2">
      <c r="B1178" s="292"/>
      <c r="C1178" s="169" t="s">
        <v>909</v>
      </c>
      <c r="D1178" s="169" t="s">
        <v>862</v>
      </c>
      <c r="E1178" s="282">
        <v>108</v>
      </c>
      <c r="F1178" s="171" t="s">
        <v>936</v>
      </c>
      <c r="G1178" s="172">
        <v>43511</v>
      </c>
      <c r="H1178" s="172">
        <v>42511</v>
      </c>
      <c r="I1178" s="172">
        <v>42512</v>
      </c>
      <c r="J1178" s="173">
        <f t="shared" si="324"/>
        <v>43511</v>
      </c>
      <c r="K1178" s="170" t="s">
        <v>935</v>
      </c>
      <c r="L1178" s="173">
        <v>45424</v>
      </c>
      <c r="N1178" s="172">
        <f t="shared" si="325"/>
        <v>45511</v>
      </c>
      <c r="O1178" s="173">
        <f t="shared" si="326"/>
        <v>45251.44</v>
      </c>
      <c r="P1178" s="172">
        <v>48251</v>
      </c>
      <c r="Q1178" s="169"/>
      <c r="R1178" s="173">
        <f t="shared" si="327"/>
        <v>49698.53</v>
      </c>
      <c r="Y1178" s="172">
        <v>48251</v>
      </c>
    </row>
    <row r="1179" spans="2:25" x14ac:dyDescent="0.2">
      <c r="B1179" s="292"/>
      <c r="C1179" s="169" t="s">
        <v>909</v>
      </c>
      <c r="D1179" s="169" t="s">
        <v>870</v>
      </c>
      <c r="E1179" s="282" t="s">
        <v>59</v>
      </c>
      <c r="F1179" s="171" t="s">
        <v>937</v>
      </c>
      <c r="G1179" s="172">
        <v>46829</v>
      </c>
      <c r="H1179" s="172">
        <v>45829</v>
      </c>
      <c r="I1179" s="172">
        <v>45830</v>
      </c>
      <c r="J1179" s="173">
        <f t="shared" si="324"/>
        <v>46829</v>
      </c>
      <c r="N1179" s="172">
        <f t="shared" si="325"/>
        <v>48829</v>
      </c>
      <c r="O1179" s="173">
        <f t="shared" si="326"/>
        <v>48702.16</v>
      </c>
      <c r="P1179" s="172">
        <f>SUM(O1179+2000)</f>
        <v>50702.16</v>
      </c>
      <c r="Q1179" s="169"/>
      <c r="R1179" s="173">
        <f t="shared" si="327"/>
        <v>52223.224800000004</v>
      </c>
      <c r="Y1179" s="172">
        <f>SUM(X1179+2000)</f>
        <v>2000</v>
      </c>
    </row>
    <row r="1180" spans="2:25" ht="9" customHeight="1" x14ac:dyDescent="0.2">
      <c r="B1180" s="292"/>
      <c r="E1180" s="282"/>
      <c r="N1180" s="172"/>
      <c r="Q1180" s="169"/>
      <c r="Y1180" s="173"/>
    </row>
    <row r="1181" spans="2:25" x14ac:dyDescent="0.2">
      <c r="B1181" s="292"/>
      <c r="D1181" s="169" t="s">
        <v>1178</v>
      </c>
      <c r="E1181" s="282"/>
      <c r="K1181" s="170" t="s">
        <v>939</v>
      </c>
      <c r="N1181" s="172"/>
      <c r="Q1181" s="169"/>
      <c r="Y1181" s="173"/>
    </row>
    <row r="1182" spans="2:25" x14ac:dyDescent="0.2">
      <c r="B1182" s="292"/>
      <c r="C1182" s="169" t="s">
        <v>909</v>
      </c>
      <c r="D1182" s="169" t="s">
        <v>1222</v>
      </c>
      <c r="E1182" s="282"/>
      <c r="F1182" s="171" t="s">
        <v>940</v>
      </c>
      <c r="K1182" s="170" t="s">
        <v>941</v>
      </c>
      <c r="N1182" s="172"/>
      <c r="Q1182" s="169"/>
      <c r="Y1182" s="173"/>
    </row>
    <row r="1183" spans="2:25" x14ac:dyDescent="0.2">
      <c r="B1183" s="292"/>
      <c r="C1183" s="169" t="s">
        <v>909</v>
      </c>
      <c r="D1183" s="169" t="s">
        <v>1179</v>
      </c>
      <c r="E1183" s="282"/>
      <c r="F1183" s="171" t="s">
        <v>943</v>
      </c>
      <c r="K1183" s="170" t="s">
        <v>944</v>
      </c>
      <c r="N1183" s="172"/>
      <c r="Y1183" s="173"/>
    </row>
    <row r="1184" spans="2:25" x14ac:dyDescent="0.2">
      <c r="B1184" s="292"/>
      <c r="C1184" s="169" t="s">
        <v>909</v>
      </c>
      <c r="D1184" s="169" t="s">
        <v>1180</v>
      </c>
      <c r="E1184" s="282"/>
      <c r="F1184" s="171" t="s">
        <v>881</v>
      </c>
      <c r="N1184" s="172"/>
      <c r="Y1184" s="173"/>
    </row>
    <row r="1185" spans="2:25" x14ac:dyDescent="0.2">
      <c r="B1185" s="292"/>
      <c r="C1185" s="169" t="s">
        <v>909</v>
      </c>
      <c r="D1185" s="169" t="s">
        <v>1223</v>
      </c>
      <c r="E1185" s="282"/>
      <c r="F1185" s="171" t="s">
        <v>946</v>
      </c>
      <c r="N1185" s="172"/>
      <c r="Y1185" s="173"/>
    </row>
    <row r="1186" spans="2:25" ht="8.25" customHeight="1" x14ac:dyDescent="0.2">
      <c r="B1186" s="292"/>
      <c r="E1186" s="282"/>
      <c r="N1186" s="172"/>
      <c r="Y1186" s="173"/>
    </row>
    <row r="1187" spans="2:25" x14ac:dyDescent="0.2">
      <c r="B1187" s="292"/>
      <c r="D1187" s="258" t="s">
        <v>73</v>
      </c>
      <c r="E1187" s="313"/>
      <c r="F1187" s="314"/>
      <c r="G1187" s="229">
        <f>SUM(G1154:G1179)</f>
        <v>854377</v>
      </c>
      <c r="H1187" s="229">
        <v>835177</v>
      </c>
      <c r="I1187" s="172">
        <v>833400</v>
      </c>
      <c r="N1187" s="229">
        <f>SUM(N1154:N1184)</f>
        <v>896377</v>
      </c>
      <c r="O1187" s="230">
        <f>G1187*102%</f>
        <v>871464.54</v>
      </c>
      <c r="P1187" s="229">
        <v>947639</v>
      </c>
      <c r="Q1187" s="174">
        <f>P1187*102%</f>
        <v>966591.78</v>
      </c>
      <c r="R1187" s="231">
        <f>SUM(R1154:R1179)</f>
        <v>976066.97519999999</v>
      </c>
      <c r="S1187" s="173">
        <f>SUM(P1187-R1187)</f>
        <v>-28427.975199999986</v>
      </c>
      <c r="Y1187" s="229">
        <v>947639</v>
      </c>
    </row>
    <row r="1188" spans="2:25" x14ac:dyDescent="0.2">
      <c r="B1188" s="292"/>
      <c r="D1188" s="239"/>
      <c r="E1188" s="282"/>
      <c r="F1188" s="257"/>
      <c r="N1188" s="172"/>
      <c r="O1188" s="230">
        <f>SUM(O1187-G1187)</f>
        <v>17087.540000000037</v>
      </c>
      <c r="P1188" s="229"/>
      <c r="Y1188" s="229"/>
    </row>
    <row r="1189" spans="2:25" x14ac:dyDescent="0.2">
      <c r="B1189" s="226"/>
      <c r="C1189" s="219" t="s">
        <v>947</v>
      </c>
      <c r="E1189" s="281"/>
      <c r="N1189" s="172"/>
      <c r="Y1189" s="173"/>
    </row>
    <row r="1190" spans="2:25" x14ac:dyDescent="0.2">
      <c r="B1190" s="226"/>
      <c r="C1190" s="219"/>
      <c r="E1190" s="281"/>
      <c r="N1190" s="172"/>
      <c r="Y1190" s="173"/>
    </row>
    <row r="1191" spans="2:25" x14ac:dyDescent="0.2">
      <c r="B1191" s="292"/>
      <c r="C1191" s="169" t="s">
        <v>948</v>
      </c>
      <c r="D1191" s="169" t="s">
        <v>848</v>
      </c>
      <c r="E1191" s="281" t="s">
        <v>214</v>
      </c>
      <c r="F1191" s="171" t="s">
        <v>949</v>
      </c>
      <c r="G1191" s="172">
        <v>64592</v>
      </c>
      <c r="H1191" s="172">
        <v>63592</v>
      </c>
      <c r="I1191" s="172">
        <v>63593</v>
      </c>
      <c r="J1191" s="173">
        <f>SUM(H1191+1000)</f>
        <v>64592</v>
      </c>
      <c r="N1191" s="172">
        <f>SUM(G1191+2000)</f>
        <v>66592</v>
      </c>
      <c r="O1191" s="173">
        <f>G1191*104%</f>
        <v>67175.680000000008</v>
      </c>
      <c r="P1191" s="172">
        <v>70468</v>
      </c>
      <c r="R1191" s="173">
        <f t="shared" ref="R1191" si="328">P1191*103%</f>
        <v>72582.040000000008</v>
      </c>
      <c r="Y1191" s="172">
        <v>70468</v>
      </c>
    </row>
    <row r="1192" spans="2:25" x14ac:dyDescent="0.2">
      <c r="B1192" s="292"/>
      <c r="D1192" s="169" t="s">
        <v>103</v>
      </c>
      <c r="E1192" s="281"/>
      <c r="N1192" s="172"/>
      <c r="Y1192" s="173"/>
    </row>
    <row r="1193" spans="2:25" x14ac:dyDescent="0.2">
      <c r="B1193" s="292"/>
      <c r="C1193" s="169" t="s">
        <v>948</v>
      </c>
      <c r="D1193" s="169" t="s">
        <v>950</v>
      </c>
      <c r="E1193" s="281" t="s">
        <v>16</v>
      </c>
      <c r="F1193" s="171" t="s">
        <v>951</v>
      </c>
      <c r="G1193" s="172">
        <v>52866</v>
      </c>
      <c r="H1193" s="172">
        <v>51866</v>
      </c>
      <c r="I1193" s="172">
        <v>51867</v>
      </c>
      <c r="J1193" s="173">
        <f>SUM(H1193+1000)</f>
        <v>52866</v>
      </c>
      <c r="N1193" s="172">
        <f>SUM(G1193+2000)</f>
        <v>54866</v>
      </c>
      <c r="O1193" s="173">
        <f>G1193*104%</f>
        <v>54980.639999999999</v>
      </c>
      <c r="P1193" s="172">
        <v>58038</v>
      </c>
      <c r="R1193" s="173">
        <f t="shared" ref="R1193" si="329">P1193*103%</f>
        <v>59779.14</v>
      </c>
      <c r="Y1193" s="172">
        <v>58038</v>
      </c>
    </row>
    <row r="1194" spans="2:25" x14ac:dyDescent="0.2">
      <c r="B1194" s="292"/>
      <c r="D1194" s="169" t="s">
        <v>103</v>
      </c>
      <c r="E1194" s="281"/>
      <c r="N1194" s="172"/>
      <c r="Y1194" s="173"/>
    </row>
    <row r="1195" spans="2:25" x14ac:dyDescent="0.2">
      <c r="B1195" s="292"/>
      <c r="C1195" s="169" t="s">
        <v>948</v>
      </c>
      <c r="D1195" s="222" t="s">
        <v>888</v>
      </c>
      <c r="E1195" s="223" t="s">
        <v>59</v>
      </c>
      <c r="F1195" s="223" t="s">
        <v>952</v>
      </c>
      <c r="G1195" s="172">
        <v>41867</v>
      </c>
      <c r="H1195" s="224">
        <v>40867</v>
      </c>
      <c r="I1195" s="224">
        <v>40868</v>
      </c>
      <c r="J1195" s="173">
        <f>SUM(H1195+1000)</f>
        <v>41867</v>
      </c>
      <c r="N1195" s="172">
        <f>SUM(G1195+2000)</f>
        <v>43867</v>
      </c>
      <c r="O1195" s="173">
        <f>G1195*104%</f>
        <v>43541.68</v>
      </c>
      <c r="P1195" s="172">
        <v>46379</v>
      </c>
      <c r="R1195" s="173">
        <f t="shared" ref="R1195" si="330">P1195*103%</f>
        <v>47770.37</v>
      </c>
      <c r="Y1195" s="172">
        <v>46379</v>
      </c>
    </row>
    <row r="1196" spans="2:25" x14ac:dyDescent="0.2">
      <c r="B1196" s="222"/>
      <c r="D1196" s="169" t="s">
        <v>142</v>
      </c>
      <c r="E1196" s="223"/>
      <c r="F1196" s="223"/>
      <c r="H1196" s="224"/>
      <c r="I1196" s="224"/>
      <c r="N1196" s="172"/>
      <c r="Y1196" s="173"/>
    </row>
    <row r="1197" spans="2:25" x14ac:dyDescent="0.2">
      <c r="B1197" s="222"/>
      <c r="C1197" s="169" t="s">
        <v>948</v>
      </c>
      <c r="D1197" s="169" t="s">
        <v>155</v>
      </c>
      <c r="E1197" s="281" t="s">
        <v>59</v>
      </c>
      <c r="F1197" s="171" t="s">
        <v>972</v>
      </c>
      <c r="G1197" s="172">
        <v>43800</v>
      </c>
      <c r="H1197" s="172">
        <v>42800</v>
      </c>
      <c r="I1197" s="172">
        <v>42801</v>
      </c>
      <c r="J1197" s="173">
        <f t="shared" ref="J1197:J1215" si="331">SUM(H1197+1000)</f>
        <v>43800</v>
      </c>
      <c r="N1197" s="172">
        <f t="shared" ref="N1197:N1215" si="332">SUM(G1197+2000)</f>
        <v>45800</v>
      </c>
      <c r="O1197" s="173">
        <f t="shared" ref="O1197:O1215" si="333">G1197*104%</f>
        <v>45552</v>
      </c>
      <c r="P1197" s="172">
        <v>48428</v>
      </c>
      <c r="R1197" s="173">
        <f t="shared" ref="R1197:R1215" si="334">P1197*103%</f>
        <v>49880.840000000004</v>
      </c>
      <c r="Y1197" s="172">
        <v>48428</v>
      </c>
    </row>
    <row r="1198" spans="2:25" x14ac:dyDescent="0.2">
      <c r="B1198" s="222"/>
      <c r="C1198" s="169" t="s">
        <v>948</v>
      </c>
      <c r="D1198" s="169" t="s">
        <v>856</v>
      </c>
      <c r="E1198" s="223" t="s">
        <v>915</v>
      </c>
      <c r="F1198" s="223" t="s">
        <v>953</v>
      </c>
      <c r="G1198" s="172">
        <v>37300</v>
      </c>
      <c r="H1198" s="224">
        <v>36300</v>
      </c>
      <c r="I1198" s="224">
        <v>36301</v>
      </c>
      <c r="J1198" s="173">
        <f t="shared" si="331"/>
        <v>37300</v>
      </c>
      <c r="N1198" s="172">
        <f t="shared" si="332"/>
        <v>39300</v>
      </c>
      <c r="O1198" s="173">
        <f t="shared" si="333"/>
        <v>38792</v>
      </c>
      <c r="P1198" s="172">
        <v>41538</v>
      </c>
      <c r="R1198" s="173">
        <f t="shared" si="334"/>
        <v>42784.14</v>
      </c>
      <c r="Y1198" s="172">
        <v>41538</v>
      </c>
    </row>
    <row r="1199" spans="2:25" x14ac:dyDescent="0.2">
      <c r="B1199" s="222"/>
      <c r="C1199" s="169" t="s">
        <v>948</v>
      </c>
      <c r="D1199" s="222" t="s">
        <v>856</v>
      </c>
      <c r="E1199" s="223" t="s">
        <v>915</v>
      </c>
      <c r="F1199" s="223" t="s">
        <v>954</v>
      </c>
      <c r="G1199" s="172">
        <v>37300</v>
      </c>
      <c r="H1199" s="224">
        <v>36300</v>
      </c>
      <c r="I1199" s="224">
        <v>36301</v>
      </c>
      <c r="J1199" s="173">
        <f t="shared" si="331"/>
        <v>37300</v>
      </c>
      <c r="N1199" s="172">
        <f t="shared" si="332"/>
        <v>39300</v>
      </c>
      <c r="O1199" s="173">
        <f t="shared" si="333"/>
        <v>38792</v>
      </c>
      <c r="P1199" s="172">
        <v>41538</v>
      </c>
      <c r="Q1199" s="169"/>
      <c r="R1199" s="173">
        <f t="shared" si="334"/>
        <v>42784.14</v>
      </c>
      <c r="Y1199" s="172">
        <v>41538</v>
      </c>
    </row>
    <row r="1200" spans="2:25" x14ac:dyDescent="0.2">
      <c r="B1200" s="222"/>
      <c r="C1200" s="169" t="s">
        <v>948</v>
      </c>
      <c r="D1200" s="222" t="s">
        <v>858</v>
      </c>
      <c r="E1200" s="223" t="s">
        <v>454</v>
      </c>
      <c r="F1200" s="223" t="s">
        <v>955</v>
      </c>
      <c r="G1200" s="172">
        <v>39500</v>
      </c>
      <c r="H1200" s="224">
        <v>38500</v>
      </c>
      <c r="I1200" s="224">
        <v>38501</v>
      </c>
      <c r="J1200" s="173">
        <f t="shared" si="331"/>
        <v>39500</v>
      </c>
      <c r="N1200" s="172">
        <f t="shared" si="332"/>
        <v>41500</v>
      </c>
      <c r="O1200" s="173">
        <f t="shared" si="333"/>
        <v>41080</v>
      </c>
      <c r="P1200" s="172">
        <v>43870</v>
      </c>
      <c r="Q1200" s="169"/>
      <c r="R1200" s="173">
        <f t="shared" si="334"/>
        <v>45186.1</v>
      </c>
      <c r="Y1200" s="172">
        <v>43870</v>
      </c>
    </row>
    <row r="1201" spans="2:25" x14ac:dyDescent="0.2">
      <c r="B1201" s="222"/>
      <c r="C1201" s="169" t="s">
        <v>948</v>
      </c>
      <c r="D1201" s="169" t="s">
        <v>858</v>
      </c>
      <c r="E1201" s="223" t="s">
        <v>454</v>
      </c>
      <c r="F1201" s="223" t="s">
        <v>956</v>
      </c>
      <c r="G1201" s="172">
        <v>41778</v>
      </c>
      <c r="H1201" s="224">
        <v>40778</v>
      </c>
      <c r="I1201" s="224">
        <v>40779</v>
      </c>
      <c r="J1201" s="173">
        <f t="shared" si="331"/>
        <v>41778</v>
      </c>
      <c r="N1201" s="172">
        <f t="shared" si="332"/>
        <v>43778</v>
      </c>
      <c r="O1201" s="173">
        <f t="shared" si="333"/>
        <v>43449.120000000003</v>
      </c>
      <c r="P1201" s="172">
        <v>46285</v>
      </c>
      <c r="Q1201" s="169"/>
      <c r="R1201" s="173">
        <f t="shared" si="334"/>
        <v>47673.55</v>
      </c>
      <c r="Y1201" s="172">
        <v>46285</v>
      </c>
    </row>
    <row r="1202" spans="2:25" x14ac:dyDescent="0.2">
      <c r="B1202" s="222"/>
      <c r="C1202" s="169" t="s">
        <v>948</v>
      </c>
      <c r="D1202" s="169" t="s">
        <v>858</v>
      </c>
      <c r="E1202" s="223" t="s">
        <v>454</v>
      </c>
      <c r="F1202" s="223" t="s">
        <v>957</v>
      </c>
      <c r="G1202" s="172">
        <v>41596</v>
      </c>
      <c r="H1202" s="224">
        <v>40596</v>
      </c>
      <c r="I1202" s="224">
        <v>40597</v>
      </c>
      <c r="J1202" s="173">
        <f t="shared" si="331"/>
        <v>41596</v>
      </c>
      <c r="N1202" s="172">
        <f t="shared" si="332"/>
        <v>43596</v>
      </c>
      <c r="O1202" s="173">
        <f t="shared" si="333"/>
        <v>43259.840000000004</v>
      </c>
      <c r="P1202" s="172">
        <v>46092</v>
      </c>
      <c r="Q1202" s="169"/>
      <c r="R1202" s="173">
        <f t="shared" si="334"/>
        <v>47474.76</v>
      </c>
      <c r="Y1202" s="172">
        <v>46092</v>
      </c>
    </row>
    <row r="1203" spans="2:25" x14ac:dyDescent="0.2">
      <c r="B1203" s="292"/>
      <c r="C1203" s="169" t="s">
        <v>948</v>
      </c>
      <c r="D1203" s="169" t="s">
        <v>858</v>
      </c>
      <c r="E1203" s="281" t="s">
        <v>454</v>
      </c>
      <c r="F1203" s="171" t="s">
        <v>958</v>
      </c>
      <c r="G1203" s="172">
        <v>40639</v>
      </c>
      <c r="H1203" s="172">
        <v>39639</v>
      </c>
      <c r="I1203" s="172">
        <v>39640</v>
      </c>
      <c r="J1203" s="173">
        <f t="shared" si="331"/>
        <v>40639</v>
      </c>
      <c r="N1203" s="172">
        <f t="shared" si="332"/>
        <v>42639</v>
      </c>
      <c r="O1203" s="173">
        <f t="shared" si="333"/>
        <v>42264.560000000005</v>
      </c>
      <c r="P1203" s="172">
        <v>45078</v>
      </c>
      <c r="Q1203" s="169"/>
      <c r="R1203" s="173">
        <f t="shared" si="334"/>
        <v>46430.340000000004</v>
      </c>
      <c r="Y1203" s="172">
        <v>45078</v>
      </c>
    </row>
    <row r="1204" spans="2:25" x14ac:dyDescent="0.2">
      <c r="B1204" s="292"/>
      <c r="C1204" s="169" t="s">
        <v>948</v>
      </c>
      <c r="D1204" s="169" t="s">
        <v>858</v>
      </c>
      <c r="E1204" s="281" t="s">
        <v>454</v>
      </c>
      <c r="F1204" s="171" t="s">
        <v>959</v>
      </c>
      <c r="G1204" s="172">
        <v>37700</v>
      </c>
      <c r="H1204" s="172">
        <v>36700</v>
      </c>
      <c r="I1204" s="172">
        <v>36701</v>
      </c>
      <c r="J1204" s="173">
        <f t="shared" si="331"/>
        <v>37700</v>
      </c>
      <c r="N1204" s="172">
        <f t="shared" si="332"/>
        <v>39700</v>
      </c>
      <c r="O1204" s="173">
        <f t="shared" si="333"/>
        <v>39208</v>
      </c>
      <c r="P1204" s="172">
        <v>41962</v>
      </c>
      <c r="Q1204" s="169"/>
      <c r="R1204" s="173">
        <f t="shared" si="334"/>
        <v>43220.86</v>
      </c>
      <c r="Y1204" s="172">
        <v>41962</v>
      </c>
    </row>
    <row r="1205" spans="2:25" x14ac:dyDescent="0.2">
      <c r="B1205" s="292"/>
      <c r="C1205" s="169" t="s">
        <v>948</v>
      </c>
      <c r="D1205" s="169" t="s">
        <v>858</v>
      </c>
      <c r="E1205" s="281" t="s">
        <v>454</v>
      </c>
      <c r="F1205" s="171" t="s">
        <v>960</v>
      </c>
      <c r="G1205" s="172">
        <v>39500</v>
      </c>
      <c r="H1205" s="172">
        <v>38500</v>
      </c>
      <c r="I1205" s="172">
        <v>38501</v>
      </c>
      <c r="J1205" s="173">
        <f t="shared" si="331"/>
        <v>39500</v>
      </c>
      <c r="N1205" s="172">
        <f t="shared" si="332"/>
        <v>41500</v>
      </c>
      <c r="O1205" s="173">
        <f t="shared" si="333"/>
        <v>41080</v>
      </c>
      <c r="P1205" s="172">
        <v>43870</v>
      </c>
      <c r="Q1205" s="169"/>
      <c r="R1205" s="173">
        <f t="shared" si="334"/>
        <v>45186.1</v>
      </c>
      <c r="Y1205" s="172">
        <v>43870</v>
      </c>
    </row>
    <row r="1206" spans="2:25" x14ac:dyDescent="0.2">
      <c r="B1206" s="292"/>
      <c r="C1206" s="169" t="s">
        <v>948</v>
      </c>
      <c r="D1206" s="169" t="s">
        <v>858</v>
      </c>
      <c r="E1206" s="281" t="s">
        <v>454</v>
      </c>
      <c r="F1206" s="171" t="s">
        <v>961</v>
      </c>
      <c r="G1206" s="172">
        <v>39500</v>
      </c>
      <c r="H1206" s="172">
        <v>38500</v>
      </c>
      <c r="I1206" s="172">
        <v>38501</v>
      </c>
      <c r="J1206" s="173">
        <f t="shared" si="331"/>
        <v>39500</v>
      </c>
      <c r="N1206" s="172">
        <f t="shared" si="332"/>
        <v>41500</v>
      </c>
      <c r="O1206" s="173">
        <f t="shared" si="333"/>
        <v>41080</v>
      </c>
      <c r="P1206" s="172">
        <v>43870</v>
      </c>
      <c r="Q1206" s="169"/>
      <c r="R1206" s="173">
        <f t="shared" si="334"/>
        <v>45186.1</v>
      </c>
      <c r="Y1206" s="172">
        <v>43870</v>
      </c>
    </row>
    <row r="1207" spans="2:25" x14ac:dyDescent="0.2">
      <c r="B1207" s="292"/>
      <c r="C1207" s="169" t="s">
        <v>948</v>
      </c>
      <c r="D1207" s="169" t="s">
        <v>858</v>
      </c>
      <c r="E1207" s="281" t="s">
        <v>454</v>
      </c>
      <c r="F1207" s="171" t="s">
        <v>962</v>
      </c>
      <c r="G1207" s="172">
        <v>39500</v>
      </c>
      <c r="H1207" s="172">
        <v>38500</v>
      </c>
      <c r="I1207" s="172">
        <v>38501</v>
      </c>
      <c r="J1207" s="173">
        <f t="shared" si="331"/>
        <v>39500</v>
      </c>
      <c r="N1207" s="172">
        <f t="shared" si="332"/>
        <v>41500</v>
      </c>
      <c r="O1207" s="173">
        <f t="shared" si="333"/>
        <v>41080</v>
      </c>
      <c r="P1207" s="172">
        <v>43870</v>
      </c>
      <c r="Q1207" s="169"/>
      <c r="R1207" s="173">
        <f t="shared" si="334"/>
        <v>45186.1</v>
      </c>
      <c r="Y1207" s="172">
        <v>43870</v>
      </c>
    </row>
    <row r="1208" spans="2:25" x14ac:dyDescent="0.2">
      <c r="B1208" s="292"/>
      <c r="C1208" s="169" t="s">
        <v>948</v>
      </c>
      <c r="D1208" s="169" t="s">
        <v>858</v>
      </c>
      <c r="E1208" s="281" t="s">
        <v>454</v>
      </c>
      <c r="F1208" s="171" t="s">
        <v>963</v>
      </c>
      <c r="G1208" s="172">
        <v>39500</v>
      </c>
      <c r="H1208" s="172">
        <v>38500</v>
      </c>
      <c r="I1208" s="172">
        <v>38501</v>
      </c>
      <c r="J1208" s="173">
        <f t="shared" si="331"/>
        <v>39500</v>
      </c>
      <c r="N1208" s="172">
        <f t="shared" si="332"/>
        <v>41500</v>
      </c>
      <c r="O1208" s="173">
        <f t="shared" si="333"/>
        <v>41080</v>
      </c>
      <c r="P1208" s="172">
        <v>43870</v>
      </c>
      <c r="Q1208" s="169"/>
      <c r="R1208" s="173">
        <f t="shared" si="334"/>
        <v>45186.1</v>
      </c>
      <c r="Y1208" s="172">
        <v>43870</v>
      </c>
    </row>
    <row r="1209" spans="2:25" x14ac:dyDescent="0.2">
      <c r="B1209" s="222"/>
      <c r="C1209" s="169" t="s">
        <v>948</v>
      </c>
      <c r="D1209" s="222" t="s">
        <v>858</v>
      </c>
      <c r="E1209" s="223" t="s">
        <v>454</v>
      </c>
      <c r="F1209" s="223" t="s">
        <v>964</v>
      </c>
      <c r="G1209" s="172">
        <v>39500</v>
      </c>
      <c r="H1209" s="224">
        <v>38500</v>
      </c>
      <c r="I1209" s="224">
        <v>38501</v>
      </c>
      <c r="J1209" s="173">
        <f t="shared" si="331"/>
        <v>39500</v>
      </c>
      <c r="N1209" s="172">
        <f t="shared" si="332"/>
        <v>41500</v>
      </c>
      <c r="O1209" s="173">
        <f t="shared" si="333"/>
        <v>41080</v>
      </c>
      <c r="P1209" s="172">
        <v>43870</v>
      </c>
      <c r="Q1209" s="169"/>
      <c r="R1209" s="173">
        <f t="shared" si="334"/>
        <v>45186.1</v>
      </c>
      <c r="Y1209" s="172">
        <v>43870</v>
      </c>
    </row>
    <row r="1210" spans="2:25" x14ac:dyDescent="0.2">
      <c r="B1210" s="222"/>
      <c r="C1210" s="169" t="s">
        <v>948</v>
      </c>
      <c r="D1210" s="169" t="s">
        <v>858</v>
      </c>
      <c r="E1210" s="223" t="s">
        <v>454</v>
      </c>
      <c r="F1210" s="223" t="s">
        <v>965</v>
      </c>
      <c r="G1210" s="172">
        <v>37700</v>
      </c>
      <c r="H1210" s="224">
        <v>36700</v>
      </c>
      <c r="I1210" s="224">
        <v>36701</v>
      </c>
      <c r="J1210" s="173">
        <f t="shared" si="331"/>
        <v>37700</v>
      </c>
      <c r="N1210" s="172">
        <f t="shared" si="332"/>
        <v>39700</v>
      </c>
      <c r="O1210" s="173">
        <f t="shared" si="333"/>
        <v>39208</v>
      </c>
      <c r="P1210" s="172">
        <v>41962</v>
      </c>
      <c r="Q1210" s="169"/>
      <c r="R1210" s="173">
        <f t="shared" si="334"/>
        <v>43220.86</v>
      </c>
      <c r="Y1210" s="172">
        <v>41962</v>
      </c>
    </row>
    <row r="1211" spans="2:25" x14ac:dyDescent="0.2">
      <c r="B1211" s="222"/>
      <c r="C1211" s="169" t="s">
        <v>948</v>
      </c>
      <c r="D1211" s="169" t="s">
        <v>858</v>
      </c>
      <c r="E1211" s="223" t="s">
        <v>454</v>
      </c>
      <c r="F1211" s="223" t="s">
        <v>966</v>
      </c>
      <c r="G1211" s="172">
        <v>39500</v>
      </c>
      <c r="H1211" s="224">
        <v>38500</v>
      </c>
      <c r="I1211" s="224">
        <v>38501</v>
      </c>
      <c r="J1211" s="173">
        <f t="shared" si="331"/>
        <v>39500</v>
      </c>
      <c r="N1211" s="172">
        <f t="shared" si="332"/>
        <v>41500</v>
      </c>
      <c r="O1211" s="173">
        <f t="shared" si="333"/>
        <v>41080</v>
      </c>
      <c r="P1211" s="172">
        <v>43870</v>
      </c>
      <c r="Q1211" s="169"/>
      <c r="R1211" s="173">
        <f t="shared" si="334"/>
        <v>45186.1</v>
      </c>
      <c r="Y1211" s="172">
        <v>43870</v>
      </c>
    </row>
    <row r="1212" spans="2:25" x14ac:dyDescent="0.2">
      <c r="B1212" s="292"/>
      <c r="C1212" s="169" t="s">
        <v>948</v>
      </c>
      <c r="D1212" s="169" t="s">
        <v>862</v>
      </c>
      <c r="E1212" s="281">
        <v>108</v>
      </c>
      <c r="F1212" s="171" t="s">
        <v>967</v>
      </c>
      <c r="G1212" s="172">
        <v>45424</v>
      </c>
      <c r="H1212" s="172">
        <v>44424</v>
      </c>
      <c r="I1212" s="172">
        <v>44425</v>
      </c>
      <c r="J1212" s="173">
        <f t="shared" si="331"/>
        <v>45424</v>
      </c>
      <c r="N1212" s="172">
        <f t="shared" si="332"/>
        <v>47424</v>
      </c>
      <c r="O1212" s="173">
        <f t="shared" si="333"/>
        <v>47240.959999999999</v>
      </c>
      <c r="P1212" s="172">
        <v>50149</v>
      </c>
      <c r="Q1212" s="169"/>
      <c r="R1212" s="173">
        <f t="shared" si="334"/>
        <v>51653.47</v>
      </c>
      <c r="Y1212" s="172">
        <v>50149</v>
      </c>
    </row>
    <row r="1213" spans="2:25" x14ac:dyDescent="0.2">
      <c r="B1213" s="292"/>
      <c r="C1213" s="169" t="s">
        <v>948</v>
      </c>
      <c r="D1213" s="169" t="s">
        <v>862</v>
      </c>
      <c r="E1213" s="281">
        <v>108</v>
      </c>
      <c r="F1213" s="171" t="s">
        <v>968</v>
      </c>
      <c r="G1213" s="172">
        <v>45424</v>
      </c>
      <c r="H1213" s="172">
        <v>44424</v>
      </c>
      <c r="I1213" s="172">
        <v>44425</v>
      </c>
      <c r="J1213" s="173">
        <f t="shared" si="331"/>
        <v>45424</v>
      </c>
      <c r="N1213" s="172">
        <f t="shared" si="332"/>
        <v>47424</v>
      </c>
      <c r="O1213" s="173">
        <f t="shared" si="333"/>
        <v>47240.959999999999</v>
      </c>
      <c r="P1213" s="172">
        <v>50149</v>
      </c>
      <c r="Q1213" s="169"/>
      <c r="R1213" s="173">
        <f t="shared" si="334"/>
        <v>51653.47</v>
      </c>
      <c r="Y1213" s="172">
        <v>50149</v>
      </c>
    </row>
    <row r="1214" spans="2:25" x14ac:dyDescent="0.2">
      <c r="B1214" s="292"/>
      <c r="C1214" s="169" t="s">
        <v>948</v>
      </c>
      <c r="D1214" s="169" t="s">
        <v>969</v>
      </c>
      <c r="E1214" s="171">
        <v>108</v>
      </c>
      <c r="F1214" s="171" t="s">
        <v>970</v>
      </c>
      <c r="G1214" s="172">
        <v>45424</v>
      </c>
      <c r="H1214" s="172">
        <v>44424</v>
      </c>
      <c r="I1214" s="172">
        <v>44425</v>
      </c>
      <c r="J1214" s="173">
        <f t="shared" si="331"/>
        <v>45424</v>
      </c>
      <c r="N1214" s="172">
        <f t="shared" si="332"/>
        <v>47424</v>
      </c>
      <c r="O1214" s="173">
        <f t="shared" si="333"/>
        <v>47240.959999999999</v>
      </c>
      <c r="P1214" s="172">
        <v>50149</v>
      </c>
      <c r="Q1214" s="169"/>
      <c r="R1214" s="173">
        <f t="shared" si="334"/>
        <v>51653.47</v>
      </c>
      <c r="Y1214" s="172">
        <v>50149</v>
      </c>
    </row>
    <row r="1215" spans="2:25" x14ac:dyDescent="0.2">
      <c r="B1215" s="292"/>
      <c r="C1215" s="169" t="s">
        <v>948</v>
      </c>
      <c r="D1215" s="169" t="s">
        <v>870</v>
      </c>
      <c r="E1215" s="281" t="s">
        <v>59</v>
      </c>
      <c r="F1215" s="171" t="s">
        <v>971</v>
      </c>
      <c r="G1215" s="172">
        <v>41900</v>
      </c>
      <c r="H1215" s="172">
        <v>40900</v>
      </c>
      <c r="I1215" s="172">
        <v>40901</v>
      </c>
      <c r="J1215" s="173">
        <f t="shared" si="331"/>
        <v>41900</v>
      </c>
      <c r="N1215" s="172">
        <f t="shared" si="332"/>
        <v>43900</v>
      </c>
      <c r="O1215" s="173">
        <f t="shared" si="333"/>
        <v>43576</v>
      </c>
      <c r="P1215" s="172">
        <v>46414</v>
      </c>
      <c r="R1215" s="173">
        <f t="shared" si="334"/>
        <v>47806.42</v>
      </c>
      <c r="Y1215" s="172">
        <v>46414</v>
      </c>
    </row>
    <row r="1216" spans="2:25" ht="8.25" customHeight="1" x14ac:dyDescent="0.2">
      <c r="B1216" s="292"/>
      <c r="E1216" s="281"/>
      <c r="N1216" s="172"/>
      <c r="Y1216" s="173"/>
    </row>
    <row r="1217" spans="2:25" x14ac:dyDescent="0.2">
      <c r="B1217" s="292"/>
      <c r="D1217" s="169" t="s">
        <v>1201</v>
      </c>
      <c r="E1217" s="281"/>
      <c r="N1217" s="172"/>
      <c r="Y1217" s="173"/>
    </row>
    <row r="1218" spans="2:25" x14ac:dyDescent="0.2">
      <c r="B1218" s="292"/>
      <c r="C1218" s="169" t="s">
        <v>948</v>
      </c>
      <c r="D1218" s="169" t="s">
        <v>1202</v>
      </c>
      <c r="E1218" s="281"/>
      <c r="F1218" s="171" t="s">
        <v>973</v>
      </c>
      <c r="N1218" s="172"/>
      <c r="Y1218" s="173"/>
    </row>
    <row r="1219" spans="2:25" x14ac:dyDescent="0.2">
      <c r="B1219" s="292"/>
      <c r="C1219" s="169" t="s">
        <v>948</v>
      </c>
      <c r="D1219" s="169" t="s">
        <v>1203</v>
      </c>
      <c r="E1219" s="281"/>
      <c r="F1219" s="171" t="s">
        <v>974</v>
      </c>
      <c r="N1219" s="172"/>
      <c r="Y1219" s="173"/>
    </row>
    <row r="1220" spans="2:25" x14ac:dyDescent="0.2">
      <c r="B1220" s="292"/>
      <c r="C1220" s="169" t="s">
        <v>948</v>
      </c>
      <c r="D1220" s="169" t="s">
        <v>1203</v>
      </c>
      <c r="E1220" s="281"/>
      <c r="F1220" s="171" t="s">
        <v>975</v>
      </c>
      <c r="N1220" s="172"/>
      <c r="Y1220" s="173"/>
    </row>
    <row r="1221" spans="2:25" x14ac:dyDescent="0.2">
      <c r="B1221" s="292"/>
      <c r="C1221" s="169" t="s">
        <v>948</v>
      </c>
      <c r="D1221" s="169" t="s">
        <v>1179</v>
      </c>
      <c r="E1221" s="281"/>
      <c r="F1221" s="171" t="s">
        <v>976</v>
      </c>
      <c r="N1221" s="172"/>
      <c r="Y1221" s="173"/>
    </row>
    <row r="1222" spans="2:25" ht="6" customHeight="1" x14ac:dyDescent="0.2">
      <c r="B1222" s="292"/>
      <c r="N1222" s="172"/>
      <c r="Y1222" s="173"/>
    </row>
    <row r="1223" spans="2:25" x14ac:dyDescent="0.2">
      <c r="B1223" s="292"/>
      <c r="D1223" s="219" t="s">
        <v>73</v>
      </c>
      <c r="E1223" s="308"/>
      <c r="F1223" s="214"/>
      <c r="G1223" s="229">
        <f>SUM(G1191:G1215)</f>
        <v>931810</v>
      </c>
      <c r="H1223" s="229">
        <v>909810</v>
      </c>
      <c r="I1223" s="172">
        <v>909832</v>
      </c>
      <c r="N1223" s="229">
        <f>SUM(N1191:N1220)</f>
        <v>975810</v>
      </c>
      <c r="O1223" s="230">
        <f>G1223*102%</f>
        <v>950446.20000000007</v>
      </c>
      <c r="P1223" s="229">
        <f>SUM(P1191:P1216)</f>
        <v>1031719</v>
      </c>
      <c r="Q1223" s="174">
        <f>P1223*102%</f>
        <v>1052353.3800000001</v>
      </c>
      <c r="R1223" s="231">
        <f>SUM(R1191:R1215)</f>
        <v>1062670.5699999998</v>
      </c>
      <c r="S1223" s="173">
        <f>SUM(P1223-R1223)</f>
        <v>-30951.569999999832</v>
      </c>
      <c r="Y1223" s="229">
        <f>SUM(Y1191:Y1216)</f>
        <v>1031719</v>
      </c>
    </row>
    <row r="1224" spans="2:25" x14ac:dyDescent="0.2">
      <c r="B1224" s="292"/>
      <c r="E1224" s="281"/>
      <c r="N1224" s="172"/>
      <c r="O1224" s="230">
        <f>SUM(O1223-G1223)</f>
        <v>18636.20000000007</v>
      </c>
      <c r="P1224" s="229"/>
      <c r="R1224" s="173"/>
      <c r="Y1224" s="229"/>
    </row>
    <row r="1225" spans="2:25" x14ac:dyDescent="0.2">
      <c r="B1225" s="292"/>
      <c r="C1225" s="219" t="s">
        <v>977</v>
      </c>
      <c r="E1225" s="281"/>
      <c r="N1225" s="172"/>
      <c r="Y1225" s="173"/>
    </row>
    <row r="1226" spans="2:25" x14ac:dyDescent="0.2">
      <c r="B1226" s="292"/>
      <c r="C1226" s="169" t="s">
        <v>978</v>
      </c>
      <c r="D1226" s="169" t="s">
        <v>979</v>
      </c>
      <c r="E1226" s="171" t="s">
        <v>138</v>
      </c>
      <c r="F1226" s="171" t="s">
        <v>980</v>
      </c>
      <c r="G1226" s="172">
        <v>39450</v>
      </c>
      <c r="H1226" s="172">
        <v>38450</v>
      </c>
      <c r="I1226" s="172">
        <v>38451</v>
      </c>
      <c r="J1226" s="173">
        <f t="shared" ref="J1226:J1227" si="335">SUM(H1226+1000)</f>
        <v>39450</v>
      </c>
      <c r="N1226" s="172">
        <f>SUM(G1226+2000)</f>
        <v>41450</v>
      </c>
      <c r="O1226" s="173">
        <f>G1226*104%</f>
        <v>41028</v>
      </c>
      <c r="P1226" s="172">
        <v>43817</v>
      </c>
      <c r="R1226" s="173">
        <f t="shared" ref="R1226:R1227" si="336">P1226*103%</f>
        <v>45131.51</v>
      </c>
      <c r="Y1226" s="172">
        <v>43817</v>
      </c>
    </row>
    <row r="1227" spans="2:25" x14ac:dyDescent="0.2">
      <c r="B1227" s="292"/>
      <c r="C1227" s="169" t="s">
        <v>978</v>
      </c>
      <c r="D1227" s="226" t="s">
        <v>979</v>
      </c>
      <c r="E1227" s="289" t="s">
        <v>138</v>
      </c>
      <c r="F1227" s="227" t="s">
        <v>981</v>
      </c>
      <c r="G1227" s="228">
        <v>39450</v>
      </c>
      <c r="H1227" s="228">
        <v>38450</v>
      </c>
      <c r="I1227" s="228">
        <v>38451</v>
      </c>
      <c r="J1227" s="235">
        <f t="shared" si="335"/>
        <v>39450</v>
      </c>
      <c r="K1227" s="315"/>
      <c r="N1227" s="172">
        <f>SUM(G1227+2000)</f>
        <v>41450</v>
      </c>
      <c r="O1227" s="173">
        <f>G1227*104%</f>
        <v>41028</v>
      </c>
      <c r="P1227" s="172">
        <v>43817</v>
      </c>
      <c r="R1227" s="173">
        <f t="shared" si="336"/>
        <v>45131.51</v>
      </c>
      <c r="Y1227" s="172">
        <v>43817</v>
      </c>
    </row>
    <row r="1228" spans="2:25" x14ac:dyDescent="0.2">
      <c r="B1228" s="292"/>
      <c r="N1228" s="172"/>
      <c r="Y1228" s="173"/>
    </row>
    <row r="1229" spans="2:25" x14ac:dyDescent="0.2">
      <c r="B1229" s="292"/>
      <c r="D1229" s="219" t="s">
        <v>73</v>
      </c>
      <c r="E1229" s="214"/>
      <c r="F1229" s="214"/>
      <c r="G1229" s="229">
        <f>SUM(G1226:G1227)</f>
        <v>78900</v>
      </c>
      <c r="H1229" s="229">
        <v>76900</v>
      </c>
      <c r="I1229" s="172">
        <v>76902</v>
      </c>
      <c r="N1229" s="229">
        <f>SUM(N1226:N1228)</f>
        <v>82900</v>
      </c>
      <c r="O1229" s="230">
        <f>G1229*102%</f>
        <v>80478</v>
      </c>
      <c r="P1229" s="229">
        <f>SUM(P1226:P1228)</f>
        <v>87634</v>
      </c>
      <c r="Q1229" s="174">
        <f>P1229*102%</f>
        <v>89386.680000000008</v>
      </c>
      <c r="R1229" s="231">
        <f>SUM(R1226:R1227)</f>
        <v>90263.02</v>
      </c>
      <c r="S1229" s="173">
        <f>SUM(P1229-R1229)</f>
        <v>-2629.0200000000041</v>
      </c>
      <c r="Y1229" s="229">
        <f>SUM(Y1226:Y1228)</f>
        <v>87634</v>
      </c>
    </row>
    <row r="1230" spans="2:25" x14ac:dyDescent="0.2">
      <c r="B1230" s="292"/>
      <c r="C1230" s="219"/>
      <c r="E1230" s="256"/>
      <c r="F1230" s="256"/>
      <c r="N1230" s="172"/>
      <c r="O1230" s="230">
        <f>SUM(O1229-G1229)</f>
        <v>1578</v>
      </c>
      <c r="P1230" s="229"/>
      <c r="Y1230" s="229"/>
    </row>
    <row r="1231" spans="2:25" x14ac:dyDescent="0.2">
      <c r="B1231" s="292"/>
      <c r="C1231" s="219" t="s">
        <v>982</v>
      </c>
      <c r="D1231" s="219"/>
      <c r="H1231" s="229"/>
      <c r="I1231" s="229"/>
      <c r="N1231" s="172"/>
      <c r="Y1231" s="173"/>
    </row>
    <row r="1232" spans="2:25" x14ac:dyDescent="0.2">
      <c r="C1232" s="316" t="s">
        <v>983</v>
      </c>
      <c r="D1232" s="317" t="s">
        <v>984</v>
      </c>
      <c r="E1232" s="172"/>
      <c r="F1232" s="172" t="s">
        <v>985</v>
      </c>
      <c r="G1232" s="172">
        <v>34454</v>
      </c>
      <c r="H1232" s="172">
        <v>32163</v>
      </c>
      <c r="I1232" s="229">
        <v>32164</v>
      </c>
      <c r="K1232" s="318"/>
      <c r="L1232" s="277"/>
      <c r="M1232" s="319"/>
      <c r="N1232" s="172">
        <f>SUM(G1232+2000)</f>
        <v>36454</v>
      </c>
      <c r="O1232" s="173">
        <v>0</v>
      </c>
      <c r="P1232" s="172">
        <v>34454</v>
      </c>
      <c r="R1232" s="172">
        <v>34454</v>
      </c>
      <c r="Y1232" s="172">
        <v>34454</v>
      </c>
    </row>
    <row r="1233" spans="2:25" x14ac:dyDescent="0.2">
      <c r="C1233" s="316" t="s">
        <v>983</v>
      </c>
      <c r="D1233" s="286" t="s">
        <v>986</v>
      </c>
      <c r="E1233" s="287"/>
      <c r="F1233" s="288" t="s">
        <v>987</v>
      </c>
      <c r="G1233" s="320">
        <v>26214</v>
      </c>
      <c r="H1233" s="320">
        <v>26214</v>
      </c>
      <c r="I1233" s="320">
        <v>26215</v>
      </c>
      <c r="K1233" s="318"/>
      <c r="L1233" s="277"/>
      <c r="M1233" s="319"/>
      <c r="N1233" s="172">
        <f>SUM(G1233+2000)</f>
        <v>28214</v>
      </c>
      <c r="O1233" s="173">
        <v>0</v>
      </c>
      <c r="P1233" s="320">
        <v>26214</v>
      </c>
      <c r="R1233" s="320">
        <v>26214</v>
      </c>
      <c r="Y1233" s="320">
        <v>26214</v>
      </c>
    </row>
    <row r="1234" spans="2:25" x14ac:dyDescent="0.2">
      <c r="B1234" s="258"/>
      <c r="C1234" s="316" t="s">
        <v>983</v>
      </c>
      <c r="D1234" s="286" t="s">
        <v>986</v>
      </c>
      <c r="E1234" s="277"/>
      <c r="F1234" s="223" t="s">
        <v>988</v>
      </c>
      <c r="G1234" s="172">
        <v>24905</v>
      </c>
      <c r="H1234" s="224"/>
      <c r="I1234" s="224"/>
      <c r="K1234" s="234"/>
      <c r="L1234" s="279"/>
      <c r="M1234" s="235"/>
      <c r="N1234" s="172">
        <f>SUM(G1234+2000)</f>
        <v>26905</v>
      </c>
      <c r="O1234" s="173">
        <v>0</v>
      </c>
      <c r="P1234" s="172">
        <v>24905</v>
      </c>
      <c r="R1234" s="172">
        <v>24905</v>
      </c>
      <c r="Y1234" s="172">
        <v>24905</v>
      </c>
    </row>
    <row r="1235" spans="2:25" x14ac:dyDescent="0.2">
      <c r="B1235" s="258"/>
      <c r="C1235" s="316"/>
      <c r="D1235" s="286"/>
      <c r="E1235" s="277"/>
      <c r="F1235" s="223"/>
      <c r="H1235" s="224"/>
      <c r="I1235" s="224"/>
      <c r="K1235" s="234"/>
      <c r="L1235" s="279"/>
      <c r="M1235" s="235"/>
      <c r="N1235" s="172"/>
      <c r="O1235" s="173"/>
      <c r="P1235" s="172"/>
      <c r="Y1235" s="172"/>
    </row>
    <row r="1236" spans="2:25" x14ac:dyDescent="0.2">
      <c r="B1236" s="222"/>
      <c r="C1236" s="222"/>
      <c r="D1236" s="219" t="s">
        <v>73</v>
      </c>
      <c r="E1236" s="321"/>
      <c r="F1236" s="214"/>
      <c r="G1236" s="229">
        <f>SUM(G1232:G1233)</f>
        <v>60668</v>
      </c>
      <c r="H1236" s="229">
        <v>58377</v>
      </c>
      <c r="I1236" s="172">
        <v>58379</v>
      </c>
      <c r="K1236" s="234"/>
      <c r="L1236" s="279"/>
      <c r="M1236" s="235"/>
      <c r="N1236" s="229">
        <f>SUM(N1232:N1234)</f>
        <v>91573</v>
      </c>
      <c r="O1236" s="226"/>
      <c r="P1236" s="229">
        <v>87752</v>
      </c>
      <c r="Q1236" s="174">
        <f>P1236*102%</f>
        <v>89507.040000000008</v>
      </c>
      <c r="R1236" s="231">
        <f>SUM(R1232:R1234)</f>
        <v>85573</v>
      </c>
      <c r="S1236" s="173">
        <f>SUM(P1236-R1236)</f>
        <v>2179</v>
      </c>
      <c r="Y1236" s="229">
        <f>SUM(Y1232:Y1235)</f>
        <v>85573</v>
      </c>
    </row>
    <row r="1237" spans="2:25" x14ac:dyDescent="0.2">
      <c r="B1237" s="233"/>
      <c r="C1237" s="222"/>
      <c r="D1237" s="233"/>
      <c r="E1237" s="298"/>
      <c r="F1237" s="227"/>
      <c r="G1237" s="228"/>
      <c r="H1237" s="250"/>
      <c r="N1237" s="172"/>
      <c r="Y1237" s="173"/>
    </row>
    <row r="1238" spans="2:25" x14ac:dyDescent="0.2">
      <c r="B1238" s="233"/>
      <c r="C1238" s="276" t="s">
        <v>989</v>
      </c>
      <c r="D1238" s="233"/>
      <c r="E1238" s="298"/>
      <c r="F1238" s="227"/>
      <c r="G1238" s="228"/>
      <c r="H1238" s="250"/>
      <c r="N1238" s="172"/>
      <c r="Y1238" s="173"/>
    </row>
    <row r="1239" spans="2:25" x14ac:dyDescent="0.2">
      <c r="B1239" s="233"/>
      <c r="C1239" s="222" t="s">
        <v>990</v>
      </c>
      <c r="D1239" s="226" t="s">
        <v>991</v>
      </c>
      <c r="E1239" s="298">
        <v>108</v>
      </c>
      <c r="F1239" s="227" t="s">
        <v>992</v>
      </c>
      <c r="G1239" s="228">
        <v>51316</v>
      </c>
      <c r="H1239" s="250"/>
      <c r="N1239" s="172">
        <f>SUM(G1239+2000)</f>
        <v>53316</v>
      </c>
      <c r="O1239" s="173">
        <f>G1239*104%</f>
        <v>53368.639999999999</v>
      </c>
      <c r="P1239" s="172">
        <v>56395</v>
      </c>
      <c r="R1239" s="173">
        <f t="shared" ref="R1239:R1241" si="337">P1239*103%</f>
        <v>58086.85</v>
      </c>
      <c r="Y1239" s="172">
        <v>56395</v>
      </c>
    </row>
    <row r="1240" spans="2:25" x14ac:dyDescent="0.2">
      <c r="B1240" s="233"/>
      <c r="C1240" s="222" t="s">
        <v>990</v>
      </c>
      <c r="D1240" s="226" t="s">
        <v>1210</v>
      </c>
      <c r="E1240" s="298">
        <v>107</v>
      </c>
      <c r="F1240" s="227" t="s">
        <v>997</v>
      </c>
      <c r="G1240" s="228">
        <v>36800</v>
      </c>
      <c r="H1240" s="228"/>
      <c r="I1240" s="228"/>
      <c r="J1240" s="226"/>
      <c r="K1240" s="234"/>
      <c r="L1240" s="226"/>
      <c r="M1240" s="226"/>
      <c r="N1240" s="228">
        <f>SUM(G1240+2000)</f>
        <v>38800</v>
      </c>
      <c r="O1240" s="235">
        <f>G1240*104%</f>
        <v>38272</v>
      </c>
      <c r="P1240" s="228">
        <v>41008</v>
      </c>
      <c r="Q1240" s="244"/>
      <c r="R1240" s="235">
        <v>36924</v>
      </c>
      <c r="Y1240" s="172">
        <v>41008</v>
      </c>
    </row>
    <row r="1241" spans="2:25" x14ac:dyDescent="0.2">
      <c r="B1241" s="233"/>
      <c r="C1241" s="222" t="s">
        <v>990</v>
      </c>
      <c r="D1241" s="226" t="s">
        <v>993</v>
      </c>
      <c r="E1241" s="298">
        <v>111</v>
      </c>
      <c r="F1241" s="227" t="s">
        <v>994</v>
      </c>
      <c r="G1241" s="228">
        <v>59553</v>
      </c>
      <c r="H1241" s="250"/>
      <c r="N1241" s="172">
        <f>SUM(G1241+2000)</f>
        <v>61553</v>
      </c>
      <c r="O1241" s="173">
        <f>G1241*104%</f>
        <v>61935.12</v>
      </c>
      <c r="P1241" s="172">
        <v>65126</v>
      </c>
      <c r="R1241" s="173">
        <f t="shared" si="337"/>
        <v>67079.78</v>
      </c>
      <c r="Y1241" s="172">
        <v>65126</v>
      </c>
    </row>
    <row r="1242" spans="2:25" x14ac:dyDescent="0.2">
      <c r="B1242" s="233"/>
      <c r="C1242" s="222"/>
      <c r="D1242" s="226" t="s">
        <v>995</v>
      </c>
      <c r="E1242" s="298"/>
      <c r="F1242" s="227"/>
      <c r="G1242" s="228"/>
      <c r="H1242" s="250"/>
      <c r="N1242" s="172"/>
      <c r="Y1242" s="173"/>
    </row>
    <row r="1243" spans="2:25" x14ac:dyDescent="0.2">
      <c r="B1243" s="233"/>
      <c r="C1243" s="222"/>
      <c r="D1243" s="226"/>
      <c r="E1243" s="298"/>
      <c r="F1243" s="227"/>
      <c r="G1243" s="228"/>
      <c r="H1243" s="250"/>
      <c r="N1243" s="172"/>
      <c r="Y1243" s="173"/>
    </row>
    <row r="1244" spans="2:25" x14ac:dyDescent="0.2">
      <c r="B1244" s="233"/>
      <c r="C1244" s="222"/>
      <c r="D1244" s="219" t="s">
        <v>73</v>
      </c>
      <c r="E1244" s="298"/>
      <c r="F1244" s="227"/>
      <c r="G1244" s="242">
        <f>SUM(G1238:G1241)</f>
        <v>147669</v>
      </c>
      <c r="H1244" s="250"/>
      <c r="N1244" s="229">
        <f>SUM(N1238:N1241)</f>
        <v>153669</v>
      </c>
      <c r="O1244" s="230">
        <f>G1244*102%</f>
        <v>150622.38</v>
      </c>
      <c r="P1244" s="242">
        <f>SUM(P1238:P1243)</f>
        <v>162529</v>
      </c>
      <c r="Q1244" s="174">
        <f>P1244*102%</f>
        <v>165779.58000000002</v>
      </c>
      <c r="R1244" s="231">
        <f>SUM(R1239:R1241)</f>
        <v>162090.63</v>
      </c>
      <c r="Y1244" s="173"/>
    </row>
    <row r="1245" spans="2:25" x14ac:dyDescent="0.2">
      <c r="B1245" s="233"/>
      <c r="C1245" s="222"/>
      <c r="D1245" s="219"/>
      <c r="E1245" s="298"/>
      <c r="F1245" s="227"/>
      <c r="G1245" s="242"/>
      <c r="H1245" s="250"/>
      <c r="N1245" s="229"/>
      <c r="O1245" s="230"/>
      <c r="P1245" s="242"/>
      <c r="R1245" s="231"/>
      <c r="Y1245" s="173"/>
    </row>
    <row r="1246" spans="2:25" x14ac:dyDescent="0.2">
      <c r="B1246" s="233"/>
      <c r="C1246" s="222" t="s">
        <v>990</v>
      </c>
      <c r="D1246" s="226" t="s">
        <v>1204</v>
      </c>
      <c r="E1246" s="298"/>
      <c r="F1246" s="227"/>
      <c r="G1246" s="242"/>
      <c r="H1246" s="250"/>
      <c r="N1246" s="229"/>
      <c r="O1246" s="230"/>
      <c r="P1246" s="242"/>
      <c r="R1246" s="231"/>
      <c r="Y1246" s="173"/>
    </row>
    <row r="1247" spans="2:25" x14ac:dyDescent="0.2">
      <c r="B1247" s="233"/>
      <c r="C1247" s="222"/>
      <c r="D1247" s="233" t="s">
        <v>1205</v>
      </c>
      <c r="E1247" s="298"/>
      <c r="F1247" s="227"/>
      <c r="G1247" s="242">
        <f>SUM(G1239:G1242)</f>
        <v>147669</v>
      </c>
      <c r="H1247" s="250"/>
      <c r="N1247" s="229">
        <f>SUM(N1239:N1242)</f>
        <v>153669</v>
      </c>
      <c r="O1247" s="230">
        <f>G1247*102%</f>
        <v>150622.38</v>
      </c>
      <c r="P1247" s="242">
        <f>SUM(P1239:P1244)</f>
        <v>325058</v>
      </c>
      <c r="Q1247" s="174">
        <f>P1247*102%</f>
        <v>331559.16000000003</v>
      </c>
      <c r="R1247" s="231"/>
      <c r="S1247" s="173">
        <f>SUM(P1247-R1247)</f>
        <v>325058</v>
      </c>
      <c r="Y1247" s="242">
        <f>SUM(Y1239:Y1244)</f>
        <v>162529</v>
      </c>
    </row>
    <row r="1248" spans="2:25" ht="14.25" customHeight="1" x14ac:dyDescent="0.2">
      <c r="C1248" s="222"/>
      <c r="E1248" s="297"/>
      <c r="K1248" s="234"/>
      <c r="L1248" s="226"/>
      <c r="M1248" s="226"/>
      <c r="N1248" s="172"/>
      <c r="O1248" s="230">
        <f>SUM(O1247-G1247)</f>
        <v>2953.3800000000047</v>
      </c>
      <c r="P1248" s="229"/>
      <c r="Y1248" s="229"/>
    </row>
    <row r="1249" spans="3:25" x14ac:dyDescent="0.2">
      <c r="C1249" s="276" t="s">
        <v>998</v>
      </c>
      <c r="D1249" s="219"/>
      <c r="E1249" s="297"/>
      <c r="K1249" s="234"/>
      <c r="L1249" s="226"/>
      <c r="M1249" s="226"/>
      <c r="N1249" s="172"/>
      <c r="O1249" s="226"/>
      <c r="P1249" s="235"/>
      <c r="Y1249" s="235"/>
    </row>
    <row r="1250" spans="3:25" x14ac:dyDescent="0.2">
      <c r="C1250" s="222" t="s">
        <v>999</v>
      </c>
      <c r="D1250" s="169" t="s">
        <v>1000</v>
      </c>
      <c r="E1250" s="297">
        <v>107</v>
      </c>
      <c r="F1250" s="171" t="s">
        <v>1001</v>
      </c>
      <c r="G1250" s="172">
        <v>31972</v>
      </c>
      <c r="K1250" s="234"/>
      <c r="L1250" s="226"/>
      <c r="M1250" s="226"/>
      <c r="N1250" s="172">
        <f>SUM(G1250+2000)</f>
        <v>33972</v>
      </c>
      <c r="O1250" s="173">
        <f>G1250*104%</f>
        <v>33250.880000000005</v>
      </c>
      <c r="P1250" s="228">
        <v>35848</v>
      </c>
      <c r="R1250" s="173">
        <f t="shared" ref="R1250" si="338">P1250*103%</f>
        <v>36923.440000000002</v>
      </c>
      <c r="Y1250" s="228">
        <v>35848</v>
      </c>
    </row>
    <row r="1251" spans="3:25" ht="10.5" customHeight="1" x14ac:dyDescent="0.2">
      <c r="C1251" s="222"/>
      <c r="E1251" s="297"/>
      <c r="K1251" s="234"/>
      <c r="L1251" s="226"/>
      <c r="M1251" s="226"/>
      <c r="N1251" s="172"/>
      <c r="O1251" s="226"/>
      <c r="P1251" s="235"/>
      <c r="Y1251" s="235"/>
    </row>
    <row r="1252" spans="3:25" x14ac:dyDescent="0.2">
      <c r="C1252" s="222"/>
      <c r="D1252" s="219" t="s">
        <v>73</v>
      </c>
      <c r="E1252" s="297"/>
      <c r="G1252" s="229">
        <f>SUM(G1250:G1251)</f>
        <v>31972</v>
      </c>
      <c r="H1252" s="229"/>
      <c r="I1252" s="229"/>
      <c r="J1252" s="219"/>
      <c r="K1252" s="278"/>
      <c r="L1252" s="233"/>
      <c r="M1252" s="233"/>
      <c r="N1252" s="229">
        <f>SUM(N1250:N1251)</f>
        <v>33972</v>
      </c>
      <c r="O1252" s="230">
        <f>G1252*102%</f>
        <v>32611.440000000002</v>
      </c>
      <c r="P1252" s="242">
        <v>35848</v>
      </c>
      <c r="Q1252" s="174">
        <f>P1252*102%</f>
        <v>36564.959999999999</v>
      </c>
      <c r="R1252" s="231">
        <f>SUM(R1250)</f>
        <v>36923.440000000002</v>
      </c>
      <c r="S1252" s="173">
        <f>SUM(P1252-R1252)</f>
        <v>-1075.4400000000023</v>
      </c>
      <c r="Y1252" s="242">
        <v>35848</v>
      </c>
    </row>
    <row r="1253" spans="3:25" ht="8.25" customHeight="1" x14ac:dyDescent="0.2">
      <c r="C1253" s="222"/>
      <c r="E1253" s="297"/>
      <c r="K1253" s="234"/>
      <c r="L1253" s="226"/>
      <c r="M1253" s="226"/>
      <c r="N1253" s="172"/>
      <c r="O1253" s="230">
        <f>SUM(O1252-G1252)</f>
        <v>639.44000000000233</v>
      </c>
      <c r="P1253" s="229"/>
      <c r="Y1253" s="229"/>
    </row>
    <row r="1254" spans="3:25" x14ac:dyDescent="0.2">
      <c r="C1254" s="276" t="s">
        <v>1002</v>
      </c>
      <c r="D1254" s="219"/>
      <c r="E1254" s="297"/>
      <c r="K1254" s="234"/>
      <c r="L1254" s="226"/>
      <c r="M1254" s="226"/>
      <c r="N1254" s="172"/>
      <c r="O1254" s="226"/>
      <c r="P1254" s="235"/>
      <c r="Y1254" s="235"/>
    </row>
    <row r="1255" spans="3:25" x14ac:dyDescent="0.2">
      <c r="C1255" s="222" t="s">
        <v>1003</v>
      </c>
      <c r="D1255" s="169" t="s">
        <v>19</v>
      </c>
      <c r="E1255" s="297">
        <v>102</v>
      </c>
      <c r="F1255" s="223" t="s">
        <v>1004</v>
      </c>
      <c r="G1255" s="172">
        <v>28984</v>
      </c>
      <c r="K1255" s="234"/>
      <c r="L1255" s="226"/>
      <c r="M1255" s="226"/>
      <c r="N1255" s="172">
        <f>SUM(G1255+2000)</f>
        <v>30984</v>
      </c>
      <c r="O1255" s="173">
        <f>G1255*104%</f>
        <v>30143.360000000001</v>
      </c>
      <c r="P1255" s="172">
        <v>32723</v>
      </c>
      <c r="R1255" s="173">
        <f t="shared" ref="R1255:R1257" si="339">P1255*103%</f>
        <v>33704.69</v>
      </c>
      <c r="Y1255" s="172">
        <v>32723</v>
      </c>
    </row>
    <row r="1256" spans="3:25" x14ac:dyDescent="0.2">
      <c r="C1256" s="222" t="s">
        <v>1003</v>
      </c>
      <c r="D1256" s="169" t="s">
        <v>22</v>
      </c>
      <c r="E1256" s="297">
        <v>103</v>
      </c>
      <c r="F1256" s="223" t="s">
        <v>1005</v>
      </c>
      <c r="G1256" s="172">
        <v>33767</v>
      </c>
      <c r="K1256" s="234"/>
      <c r="L1256" s="226"/>
      <c r="M1256" s="226"/>
      <c r="N1256" s="172">
        <f>SUM(G1256+2000)</f>
        <v>35767</v>
      </c>
      <c r="O1256" s="173">
        <f>G1256*104%</f>
        <v>35117.68</v>
      </c>
      <c r="P1256" s="172">
        <v>37793</v>
      </c>
      <c r="R1256" s="173">
        <f t="shared" si="339"/>
        <v>38926.79</v>
      </c>
      <c r="Y1256" s="172">
        <v>37793</v>
      </c>
    </row>
    <row r="1257" spans="3:25" x14ac:dyDescent="0.2">
      <c r="C1257" s="222" t="s">
        <v>1003</v>
      </c>
      <c r="D1257" s="169" t="s">
        <v>155</v>
      </c>
      <c r="E1257" s="297">
        <v>106</v>
      </c>
      <c r="F1257" s="223" t="s">
        <v>1006</v>
      </c>
      <c r="G1257" s="172">
        <v>41366</v>
      </c>
      <c r="K1257" s="234"/>
      <c r="L1257" s="226"/>
      <c r="M1257" s="226"/>
      <c r="N1257" s="172">
        <f>SUM(G1257+2000)</f>
        <v>43366</v>
      </c>
      <c r="O1257" s="173">
        <f>G1257*104%</f>
        <v>43020.639999999999</v>
      </c>
      <c r="P1257" s="172">
        <v>45848</v>
      </c>
      <c r="R1257" s="173">
        <f t="shared" si="339"/>
        <v>47223.44</v>
      </c>
      <c r="Y1257" s="172">
        <v>45848</v>
      </c>
    </row>
    <row r="1258" spans="3:25" x14ac:dyDescent="0.2">
      <c r="C1258" s="222" t="s">
        <v>1003</v>
      </c>
      <c r="D1258" s="226" t="s">
        <v>1209</v>
      </c>
      <c r="E1258" s="298">
        <v>107</v>
      </c>
      <c r="F1258" s="227" t="s">
        <v>997</v>
      </c>
      <c r="G1258" s="250"/>
      <c r="H1258" s="250"/>
      <c r="I1258" s="250"/>
      <c r="J1258" s="253"/>
      <c r="K1258" s="252"/>
      <c r="L1258" s="253"/>
      <c r="M1258" s="253"/>
      <c r="N1258" s="250"/>
      <c r="O1258" s="253"/>
      <c r="P1258" s="251"/>
      <c r="Q1258" s="270"/>
      <c r="R1258" s="173">
        <v>3693</v>
      </c>
      <c r="Y1258" s="235"/>
    </row>
    <row r="1259" spans="3:25" x14ac:dyDescent="0.2">
      <c r="C1259" s="222"/>
      <c r="D1259" s="219" t="s">
        <v>73</v>
      </c>
      <c r="E1259" s="297"/>
      <c r="G1259" s="229">
        <f>SUM(G1255:G1258)</f>
        <v>104117</v>
      </c>
      <c r="H1259" s="229"/>
      <c r="I1259" s="229"/>
      <c r="J1259" s="219"/>
      <c r="K1259" s="278"/>
      <c r="L1259" s="233"/>
      <c r="M1259" s="233"/>
      <c r="N1259" s="229">
        <f>SUM(N1255:N1258)</f>
        <v>110117</v>
      </c>
      <c r="O1259" s="230">
        <f>G1259*102%</f>
        <v>106199.34</v>
      </c>
      <c r="P1259" s="229">
        <f>SUM(P1255:P1257)</f>
        <v>116364</v>
      </c>
      <c r="Q1259" s="174">
        <f>P1259*102%</f>
        <v>118691.28</v>
      </c>
      <c r="R1259" s="231">
        <f>SUM(R1255:R1258)</f>
        <v>123547.92000000001</v>
      </c>
      <c r="S1259" s="173">
        <f>SUM(P1259-R1259)</f>
        <v>-7183.9200000000128</v>
      </c>
      <c r="Y1259" s="229">
        <f>SUM(Y1255:Y1257)</f>
        <v>116364</v>
      </c>
    </row>
    <row r="1260" spans="3:25" x14ac:dyDescent="0.2">
      <c r="C1260" s="222"/>
      <c r="E1260" s="297"/>
      <c r="K1260" s="234"/>
      <c r="L1260" s="226"/>
      <c r="M1260" s="226"/>
      <c r="N1260" s="172"/>
      <c r="O1260" s="230">
        <f>SUM(O1259-G1259)</f>
        <v>2082.3399999999965</v>
      </c>
      <c r="P1260" s="229"/>
      <c r="Y1260" s="229"/>
    </row>
    <row r="1261" spans="3:25" x14ac:dyDescent="0.2">
      <c r="C1261" s="276" t="s">
        <v>1007</v>
      </c>
      <c r="D1261" s="219"/>
      <c r="E1261" s="297"/>
      <c r="K1261" s="234"/>
      <c r="L1261" s="226"/>
      <c r="M1261" s="226"/>
      <c r="N1261" s="172"/>
      <c r="O1261" s="226"/>
      <c r="P1261" s="235"/>
      <c r="Y1261" s="235"/>
    </row>
    <row r="1262" spans="3:25" x14ac:dyDescent="0.2">
      <c r="C1262" s="222" t="s">
        <v>1008</v>
      </c>
      <c r="D1262" s="169" t="s">
        <v>1009</v>
      </c>
      <c r="E1262" s="297"/>
      <c r="F1262" s="171" t="s">
        <v>1010</v>
      </c>
      <c r="G1262" s="172">
        <v>93300</v>
      </c>
      <c r="K1262" s="234"/>
      <c r="L1262" s="226"/>
      <c r="M1262" s="226"/>
      <c r="N1262" s="172">
        <f>SUM(G1262+2000)</f>
        <v>95300</v>
      </c>
      <c r="O1262" s="173">
        <f>G1262*104%</f>
        <v>97032</v>
      </c>
      <c r="P1262" s="172">
        <v>100898</v>
      </c>
      <c r="R1262" s="173">
        <f t="shared" ref="R1262" si="340">P1262*103%</f>
        <v>103924.94</v>
      </c>
      <c r="Y1262" s="172">
        <v>100898</v>
      </c>
    </row>
    <row r="1263" spans="3:25" x14ac:dyDescent="0.2">
      <c r="C1263" s="222"/>
      <c r="D1263" s="169" t="s">
        <v>1011</v>
      </c>
      <c r="E1263" s="297"/>
      <c r="K1263" s="234"/>
      <c r="L1263" s="226"/>
      <c r="M1263" s="226"/>
      <c r="N1263" s="172"/>
      <c r="O1263" s="226"/>
      <c r="P1263" s="235"/>
      <c r="Y1263" s="235"/>
    </row>
    <row r="1264" spans="3:25" x14ac:dyDescent="0.2">
      <c r="C1264" s="222"/>
      <c r="E1264" s="297"/>
      <c r="K1264" s="234"/>
      <c r="L1264" s="226"/>
      <c r="M1264" s="226"/>
      <c r="N1264" s="172"/>
      <c r="O1264" s="226"/>
      <c r="P1264" s="235"/>
      <c r="Y1264" s="235"/>
    </row>
    <row r="1265" spans="2:25" x14ac:dyDescent="0.2">
      <c r="C1265" s="222"/>
      <c r="D1265" s="219" t="s">
        <v>73</v>
      </c>
      <c r="E1265" s="297"/>
      <c r="G1265" s="229">
        <v>93300</v>
      </c>
      <c r="H1265" s="229"/>
      <c r="I1265" s="229"/>
      <c r="J1265" s="219"/>
      <c r="K1265" s="278"/>
      <c r="L1265" s="233"/>
      <c r="M1265" s="233"/>
      <c r="N1265" s="229">
        <f>SUM(N1262:N1264)</f>
        <v>95300</v>
      </c>
      <c r="O1265" s="230">
        <f>G1265*102%</f>
        <v>95166</v>
      </c>
      <c r="P1265" s="229">
        <v>100898</v>
      </c>
      <c r="Q1265" s="174">
        <f>P1265*102%</f>
        <v>102915.96</v>
      </c>
      <c r="R1265" s="231">
        <f>SUM(R1262)</f>
        <v>103924.94</v>
      </c>
      <c r="S1265" s="173">
        <f>SUM(P1265-R1265)</f>
        <v>-3026.9400000000023</v>
      </c>
      <c r="U1265" s="174">
        <f>T1265*102%</f>
        <v>0</v>
      </c>
      <c r="Y1265" s="229">
        <v>100898</v>
      </c>
    </row>
    <row r="1266" spans="2:25" x14ac:dyDescent="0.2">
      <c r="C1266" s="222"/>
      <c r="E1266" s="297"/>
      <c r="K1266" s="234"/>
      <c r="L1266" s="226"/>
      <c r="M1266" s="226"/>
      <c r="N1266" s="172"/>
      <c r="O1266" s="230">
        <f>SUM(O1265-G1265)</f>
        <v>1866</v>
      </c>
      <c r="P1266" s="229"/>
      <c r="Y1266" s="229"/>
    </row>
    <row r="1267" spans="2:25" x14ac:dyDescent="0.2">
      <c r="C1267" s="276" t="s">
        <v>1012</v>
      </c>
      <c r="E1267" s="297"/>
      <c r="K1267" s="234"/>
      <c r="L1267" s="226"/>
      <c r="M1267" s="226"/>
      <c r="N1267" s="172"/>
      <c r="O1267" s="226"/>
      <c r="P1267" s="235"/>
      <c r="Y1267" s="235"/>
    </row>
    <row r="1268" spans="2:25" x14ac:dyDescent="0.2">
      <c r="C1268" s="222" t="s">
        <v>1065</v>
      </c>
      <c r="D1268" s="169" t="s">
        <v>1181</v>
      </c>
      <c r="E1268" s="297"/>
      <c r="K1268" s="234"/>
      <c r="L1268" s="226"/>
      <c r="M1268" s="226"/>
      <c r="N1268" s="172"/>
      <c r="O1268" s="226"/>
      <c r="P1268" s="235"/>
      <c r="Y1268" s="235"/>
    </row>
    <row r="1269" spans="2:25" x14ac:dyDescent="0.2">
      <c r="C1269" s="222" t="s">
        <v>1065</v>
      </c>
      <c r="D1269" s="222" t="s">
        <v>1182</v>
      </c>
      <c r="E1269" s="297"/>
      <c r="K1269" s="234"/>
      <c r="L1269" s="226"/>
      <c r="M1269" s="226"/>
      <c r="N1269" s="172"/>
      <c r="O1269" s="226"/>
      <c r="P1269" s="235"/>
      <c r="Y1269" s="235"/>
    </row>
    <row r="1270" spans="2:25" x14ac:dyDescent="0.2">
      <c r="C1270" s="222" t="s">
        <v>1065</v>
      </c>
      <c r="D1270" s="222" t="s">
        <v>1183</v>
      </c>
      <c r="E1270" s="297"/>
      <c r="K1270" s="234"/>
      <c r="L1270" s="226"/>
      <c r="M1270" s="226"/>
      <c r="N1270" s="172"/>
      <c r="O1270" s="226"/>
      <c r="P1270" s="235"/>
      <c r="Y1270" s="235"/>
    </row>
    <row r="1271" spans="2:25" x14ac:dyDescent="0.2">
      <c r="C1271" s="222"/>
      <c r="D1271" s="219" t="s">
        <v>1206</v>
      </c>
      <c r="E1271" s="297"/>
      <c r="K1271" s="234"/>
      <c r="L1271" s="226"/>
      <c r="M1271" s="226"/>
      <c r="N1271" s="172"/>
      <c r="O1271" s="226"/>
      <c r="P1271" s="235"/>
      <c r="Y1271" s="235"/>
    </row>
    <row r="1272" spans="2:25" x14ac:dyDescent="0.2">
      <c r="C1272" s="222"/>
      <c r="E1272" s="297"/>
      <c r="K1272" s="234"/>
      <c r="L1272" s="226"/>
      <c r="M1272" s="226"/>
      <c r="N1272" s="172"/>
      <c r="O1272" s="226"/>
      <c r="P1272" s="235"/>
    </row>
    <row r="1273" spans="2:25" x14ac:dyDescent="0.2">
      <c r="C1273" s="222"/>
      <c r="D1273" s="219"/>
      <c r="E1273" s="297"/>
      <c r="K1273" s="234"/>
      <c r="L1273" s="226"/>
      <c r="M1273" s="226"/>
      <c r="N1273" s="172"/>
      <c r="O1273" s="226"/>
      <c r="P1273" s="235"/>
      <c r="Q1273" s="322">
        <f>SUM(Q7:Q1265)</f>
        <v>27550391.025599997</v>
      </c>
      <c r="R1273" s="323"/>
      <c r="T1273" s="174"/>
    </row>
    <row r="1274" spans="2:25" x14ac:dyDescent="0.2">
      <c r="C1274" s="222"/>
      <c r="E1274" s="297"/>
      <c r="K1274" s="234"/>
      <c r="L1274" s="226"/>
      <c r="M1274" s="226"/>
      <c r="N1274" s="172"/>
      <c r="O1274" s="226"/>
      <c r="P1274" s="235"/>
    </row>
    <row r="1275" spans="2:25" x14ac:dyDescent="0.2">
      <c r="B1275" s="233"/>
      <c r="C1275" s="222"/>
      <c r="D1275" s="233"/>
      <c r="E1275" s="298"/>
      <c r="F1275" s="227"/>
      <c r="G1275" s="228"/>
      <c r="H1275" s="250"/>
      <c r="N1275" s="172"/>
    </row>
    <row r="1276" spans="2:25" hidden="1" x14ac:dyDescent="0.2">
      <c r="B1276" s="233"/>
      <c r="C1276" s="233"/>
      <c r="D1276" s="233"/>
      <c r="E1276" s="298"/>
      <c r="F1276" s="227"/>
      <c r="G1276" s="228"/>
      <c r="H1276" s="250"/>
      <c r="N1276" s="172"/>
    </row>
    <row r="1277" spans="2:25" ht="25.5" hidden="1" x14ac:dyDescent="0.2">
      <c r="B1277" s="226"/>
      <c r="C1277" s="222"/>
      <c r="D1277" s="226"/>
      <c r="E1277" s="298"/>
      <c r="F1277" s="227"/>
      <c r="G1277" s="228"/>
      <c r="H1277" s="250"/>
      <c r="J1277" s="173"/>
      <c r="N1277" s="172"/>
      <c r="P1277" s="324" t="s">
        <v>1013</v>
      </c>
    </row>
    <row r="1278" spans="2:25" hidden="1" x14ac:dyDescent="0.2">
      <c r="B1278" s="226"/>
      <c r="C1278" s="222"/>
      <c r="D1278" s="226"/>
      <c r="E1278" s="298"/>
      <c r="F1278" s="227"/>
      <c r="G1278" s="228"/>
      <c r="H1278" s="250"/>
      <c r="J1278" s="173"/>
      <c r="N1278" s="172"/>
      <c r="P1278" s="231" t="s">
        <v>1014</v>
      </c>
    </row>
    <row r="1279" spans="2:25" hidden="1" x14ac:dyDescent="0.2">
      <c r="B1279" s="226"/>
      <c r="C1279" s="222"/>
      <c r="D1279" s="226"/>
      <c r="E1279" s="298"/>
      <c r="F1279" s="227"/>
      <c r="G1279" s="228"/>
      <c r="H1279" s="250"/>
      <c r="J1279" s="173"/>
      <c r="N1279" s="172"/>
      <c r="Q1279" s="169"/>
    </row>
    <row r="1280" spans="2:25" hidden="1" x14ac:dyDescent="0.2">
      <c r="B1280" s="226"/>
      <c r="C1280" s="222"/>
      <c r="D1280" s="226"/>
      <c r="E1280" s="298"/>
      <c r="F1280" s="227"/>
      <c r="G1280" s="228"/>
      <c r="H1280" s="250"/>
      <c r="J1280" s="173"/>
      <c r="N1280" s="172"/>
      <c r="Q1280" s="169"/>
    </row>
    <row r="1281" spans="1:17" hidden="1" x14ac:dyDescent="0.2">
      <c r="B1281" s="226"/>
      <c r="C1281" s="222"/>
      <c r="D1281" s="226"/>
      <c r="E1281" s="298"/>
      <c r="F1281" s="227"/>
      <c r="G1281" s="228"/>
      <c r="H1281" s="250"/>
      <c r="N1281" s="172"/>
      <c r="Q1281" s="169"/>
    </row>
    <row r="1282" spans="1:17" hidden="1" x14ac:dyDescent="0.2">
      <c r="B1282" s="226"/>
      <c r="C1282" s="222"/>
      <c r="D1282" s="233"/>
      <c r="E1282" s="325"/>
      <c r="F1282" s="307"/>
      <c r="G1282" s="242"/>
      <c r="H1282" s="326"/>
      <c r="N1282" s="229"/>
      <c r="Q1282" s="169"/>
    </row>
    <row r="1283" spans="1:17" hidden="1" x14ac:dyDescent="0.2">
      <c r="B1283" s="226"/>
      <c r="C1283" s="222"/>
      <c r="D1283" s="233"/>
      <c r="E1283" s="325"/>
      <c r="F1283" s="307"/>
      <c r="G1283" s="242"/>
      <c r="H1283" s="326"/>
      <c r="N1283" s="172"/>
      <c r="Q1283" s="169"/>
    </row>
    <row r="1284" spans="1:17" hidden="1" x14ac:dyDescent="0.2">
      <c r="B1284" s="226"/>
      <c r="C1284" s="222"/>
      <c r="D1284" s="226"/>
      <c r="E1284" s="298"/>
      <c r="F1284" s="227"/>
      <c r="G1284" s="228"/>
      <c r="H1284" s="326"/>
      <c r="N1284" s="172"/>
      <c r="Q1284" s="169"/>
    </row>
    <row r="1285" spans="1:17" hidden="1" x14ac:dyDescent="0.2">
      <c r="B1285" s="226"/>
      <c r="C1285" s="222"/>
      <c r="D1285" s="233"/>
      <c r="E1285" s="325"/>
      <c r="F1285" s="307"/>
      <c r="G1285" s="242"/>
      <c r="H1285" s="326"/>
      <c r="N1285" s="172"/>
      <c r="Q1285" s="169"/>
    </row>
    <row r="1286" spans="1:17" hidden="1" x14ac:dyDescent="0.2">
      <c r="B1286" s="226"/>
      <c r="C1286" s="222"/>
      <c r="D1286" s="233"/>
      <c r="E1286" s="325"/>
      <c r="F1286" s="307"/>
      <c r="G1286" s="242"/>
      <c r="H1286" s="326"/>
      <c r="N1286" s="172"/>
      <c r="Q1286" s="169"/>
    </row>
    <row r="1287" spans="1:17" hidden="1" x14ac:dyDescent="0.2">
      <c r="B1287" s="226"/>
      <c r="C1287" s="222"/>
      <c r="D1287" s="233"/>
      <c r="E1287" s="325"/>
      <c r="F1287" s="307"/>
      <c r="G1287" s="242"/>
      <c r="H1287" s="326"/>
      <c r="N1287" s="172"/>
      <c r="Q1287" s="169"/>
    </row>
    <row r="1288" spans="1:17" hidden="1" x14ac:dyDescent="0.2">
      <c r="B1288" s="226"/>
      <c r="C1288" s="276"/>
      <c r="D1288" s="226"/>
      <c r="E1288" s="298"/>
      <c r="F1288" s="227"/>
      <c r="G1288" s="228"/>
      <c r="H1288" s="250"/>
      <c r="N1288" s="172"/>
      <c r="Q1288" s="169"/>
    </row>
    <row r="1289" spans="1:17" hidden="1" x14ac:dyDescent="0.2">
      <c r="A1289" s="226"/>
      <c r="B1289" s="226"/>
      <c r="C1289" s="327"/>
      <c r="D1289" s="328"/>
      <c r="E1289" s="329"/>
      <c r="F1289" s="330"/>
      <c r="G1289" s="331"/>
      <c r="H1289" s="250"/>
      <c r="I1289" s="250"/>
      <c r="J1289" s="251"/>
      <c r="K1289" s="252"/>
      <c r="L1289" s="253"/>
      <c r="M1289" s="253"/>
      <c r="N1289" s="172"/>
      <c r="Q1289" s="169"/>
    </row>
    <row r="1290" spans="1:17" hidden="1" x14ac:dyDescent="0.2">
      <c r="A1290" s="226"/>
      <c r="B1290" s="226"/>
      <c r="C1290" s="327"/>
      <c r="D1290" s="328"/>
      <c r="E1290" s="329"/>
      <c r="F1290" s="330"/>
      <c r="G1290" s="332"/>
      <c r="H1290" s="250"/>
      <c r="N1290" s="172"/>
      <c r="Q1290" s="169"/>
    </row>
    <row r="1291" spans="1:17" hidden="1" x14ac:dyDescent="0.2">
      <c r="A1291" s="226"/>
      <c r="B1291" s="226"/>
      <c r="C1291" s="222"/>
      <c r="D1291" s="328"/>
      <c r="E1291" s="329"/>
      <c r="F1291" s="330"/>
      <c r="G1291" s="332"/>
      <c r="H1291" s="250"/>
      <c r="N1291" s="172"/>
      <c r="Q1291" s="169"/>
    </row>
    <row r="1292" spans="1:17" hidden="1" x14ac:dyDescent="0.2">
      <c r="A1292" s="226"/>
      <c r="B1292" s="226"/>
      <c r="C1292" s="222"/>
      <c r="D1292" s="328"/>
      <c r="E1292" s="329"/>
      <c r="F1292" s="330"/>
      <c r="G1292" s="332"/>
      <c r="H1292" s="250"/>
      <c r="N1292" s="172"/>
      <c r="Q1292" s="169"/>
    </row>
    <row r="1293" spans="1:17" hidden="1" x14ac:dyDescent="0.2">
      <c r="A1293" s="226"/>
      <c r="B1293" s="226"/>
      <c r="C1293" s="276"/>
      <c r="D1293" s="328"/>
      <c r="E1293" s="329"/>
      <c r="F1293" s="330"/>
      <c r="G1293" s="332"/>
      <c r="H1293" s="250"/>
      <c r="N1293" s="172"/>
      <c r="Q1293" s="169"/>
    </row>
    <row r="1294" spans="1:17" hidden="1" x14ac:dyDescent="0.2">
      <c r="A1294" s="226"/>
      <c r="B1294" s="226"/>
      <c r="C1294" s="327"/>
      <c r="D1294" s="328"/>
      <c r="E1294" s="333"/>
      <c r="F1294" s="330"/>
      <c r="G1294" s="331"/>
      <c r="H1294" s="250"/>
      <c r="I1294" s="250"/>
      <c r="J1294" s="253"/>
      <c r="K1294" s="252"/>
      <c r="L1294" s="253"/>
      <c r="M1294" s="253"/>
      <c r="N1294" s="172"/>
      <c r="O1294" s="226"/>
      <c r="P1294" s="235"/>
      <c r="Q1294" s="169"/>
    </row>
    <row r="1295" spans="1:17" hidden="1" x14ac:dyDescent="0.2">
      <c r="A1295" s="226"/>
      <c r="B1295" s="226"/>
      <c r="C1295" s="327"/>
      <c r="D1295" s="328"/>
      <c r="E1295" s="333"/>
      <c r="F1295" s="330"/>
      <c r="G1295" s="332"/>
      <c r="H1295" s="250"/>
      <c r="N1295" s="172"/>
      <c r="O1295" s="226"/>
      <c r="P1295" s="235"/>
      <c r="Q1295" s="169"/>
    </row>
    <row r="1296" spans="1:17" hidden="1" x14ac:dyDescent="0.2">
      <c r="A1296" s="226"/>
      <c r="B1296" s="226"/>
      <c r="C1296" s="222"/>
      <c r="D1296" s="328"/>
      <c r="E1296" s="333"/>
      <c r="F1296" s="330"/>
      <c r="G1296" s="332"/>
      <c r="H1296" s="250"/>
      <c r="N1296" s="172"/>
      <c r="Q1296" s="169"/>
    </row>
    <row r="1297" spans="1:17" hidden="1" x14ac:dyDescent="0.2">
      <c r="A1297" s="226"/>
      <c r="B1297" s="226"/>
      <c r="C1297" s="222"/>
      <c r="D1297" s="328"/>
      <c r="E1297" s="333"/>
      <c r="F1297" s="330"/>
      <c r="G1297" s="332"/>
      <c r="H1297" s="250"/>
      <c r="N1297" s="172"/>
      <c r="Q1297" s="169"/>
    </row>
    <row r="1298" spans="1:17" hidden="1" x14ac:dyDescent="0.2">
      <c r="A1298" s="226"/>
      <c r="B1298" s="226"/>
      <c r="C1298" s="276"/>
      <c r="D1298" s="328"/>
      <c r="E1298" s="329"/>
      <c r="F1298" s="330"/>
      <c r="G1298" s="332"/>
      <c r="H1298" s="250"/>
      <c r="N1298" s="172"/>
      <c r="Q1298" s="169"/>
    </row>
    <row r="1299" spans="1:17" hidden="1" x14ac:dyDescent="0.2">
      <c r="A1299" s="226"/>
      <c r="B1299" s="226"/>
      <c r="C1299" s="327"/>
      <c r="D1299" s="328"/>
      <c r="E1299" s="329"/>
      <c r="F1299" s="330"/>
      <c r="G1299" s="331"/>
      <c r="H1299" s="250"/>
      <c r="I1299" s="250"/>
      <c r="J1299" s="251"/>
      <c r="K1299" s="252"/>
      <c r="L1299" s="253"/>
      <c r="M1299" s="253"/>
      <c r="N1299" s="172"/>
      <c r="O1299" s="226"/>
      <c r="P1299" s="235"/>
      <c r="Q1299" s="169"/>
    </row>
    <row r="1300" spans="1:17" hidden="1" x14ac:dyDescent="0.2">
      <c r="A1300" s="226"/>
      <c r="B1300" s="226"/>
      <c r="C1300" s="327"/>
      <c r="D1300" s="328"/>
      <c r="E1300" s="330"/>
      <c r="F1300" s="330"/>
      <c r="G1300" s="332"/>
      <c r="H1300" s="250"/>
      <c r="N1300" s="172"/>
      <c r="Q1300" s="169"/>
    </row>
    <row r="1301" spans="1:17" hidden="1" x14ac:dyDescent="0.2">
      <c r="A1301" s="226"/>
      <c r="B1301" s="226"/>
      <c r="C1301" s="226"/>
      <c r="D1301" s="226"/>
      <c r="E1301" s="330"/>
      <c r="F1301" s="330"/>
      <c r="G1301" s="332"/>
      <c r="H1301" s="250"/>
      <c r="N1301" s="172"/>
      <c r="Q1301" s="169"/>
    </row>
    <row r="1302" spans="1:17" hidden="1" x14ac:dyDescent="0.2">
      <c r="A1302" s="226"/>
      <c r="B1302" s="226"/>
      <c r="C1302" s="226"/>
      <c r="D1302" s="226"/>
      <c r="E1302" s="330"/>
      <c r="F1302" s="330"/>
      <c r="G1302" s="332"/>
      <c r="H1302" s="250"/>
      <c r="N1302" s="172"/>
      <c r="Q1302" s="169"/>
    </row>
    <row r="1303" spans="1:17" hidden="1" x14ac:dyDescent="0.2">
      <c r="A1303" s="226"/>
      <c r="B1303" s="226"/>
      <c r="C1303" s="276"/>
      <c r="D1303" s="226"/>
      <c r="E1303" s="330"/>
      <c r="F1303" s="330"/>
      <c r="G1303" s="332"/>
      <c r="H1303" s="250"/>
      <c r="N1303" s="172"/>
      <c r="Q1303" s="169"/>
    </row>
    <row r="1304" spans="1:17" hidden="1" x14ac:dyDescent="0.2">
      <c r="A1304" s="226"/>
      <c r="B1304" s="226"/>
      <c r="C1304" s="327"/>
      <c r="D1304" s="328"/>
      <c r="E1304" s="333"/>
      <c r="F1304" s="330"/>
      <c r="G1304" s="331"/>
      <c r="H1304" s="250"/>
      <c r="I1304" s="250"/>
      <c r="J1304" s="251"/>
      <c r="K1304" s="252"/>
      <c r="L1304" s="253"/>
      <c r="M1304" s="253"/>
      <c r="N1304" s="172"/>
      <c r="O1304" s="226"/>
      <c r="P1304" s="235"/>
      <c r="Q1304" s="169"/>
    </row>
    <row r="1305" spans="1:17" hidden="1" x14ac:dyDescent="0.2">
      <c r="A1305" s="226"/>
      <c r="B1305" s="226"/>
      <c r="C1305" s="327"/>
      <c r="D1305" s="328"/>
      <c r="E1305" s="333"/>
      <c r="F1305" s="330"/>
      <c r="G1305" s="332"/>
      <c r="H1305" s="250"/>
      <c r="N1305" s="172"/>
      <c r="Q1305" s="169"/>
    </row>
    <row r="1306" spans="1:17" hidden="1" x14ac:dyDescent="0.2">
      <c r="A1306" s="226"/>
      <c r="B1306" s="226"/>
      <c r="C1306" s="222"/>
      <c r="D1306" s="328"/>
      <c r="E1306" s="333"/>
      <c r="F1306" s="330"/>
      <c r="G1306" s="332"/>
      <c r="H1306" s="250"/>
      <c r="N1306" s="172"/>
      <c r="Q1306" s="169"/>
    </row>
    <row r="1307" spans="1:17" x14ac:dyDescent="0.2">
      <c r="A1307" s="226"/>
      <c r="B1307" s="226"/>
      <c r="C1307" s="222"/>
      <c r="D1307" s="328"/>
      <c r="E1307" s="333"/>
      <c r="F1307" s="330"/>
      <c r="G1307" s="332"/>
      <c r="H1307" s="250"/>
      <c r="N1307" s="172"/>
      <c r="Q1307" s="169"/>
    </row>
    <row r="1308" spans="1:17" x14ac:dyDescent="0.2">
      <c r="A1308" s="226"/>
      <c r="B1308" s="226"/>
      <c r="C1308" s="222"/>
      <c r="D1308" s="328"/>
      <c r="E1308" s="333"/>
      <c r="F1308" s="330"/>
      <c r="G1308" s="332"/>
      <c r="H1308" s="250"/>
      <c r="N1308" s="172"/>
      <c r="Q1308" s="169"/>
    </row>
    <row r="1309" spans="1:17" x14ac:dyDescent="0.2">
      <c r="A1309" s="226"/>
      <c r="B1309" s="226"/>
      <c r="C1309" s="276"/>
      <c r="D1309" s="328"/>
      <c r="E1309" s="333"/>
      <c r="F1309" s="330"/>
      <c r="G1309" s="332"/>
      <c r="H1309" s="250"/>
      <c r="N1309" s="172"/>
      <c r="Q1309" s="169"/>
    </row>
    <row r="1310" spans="1:17" x14ac:dyDescent="0.2">
      <c r="A1310" s="226"/>
      <c r="B1310" s="226"/>
      <c r="C1310" s="222"/>
      <c r="D1310" s="226"/>
      <c r="E1310" s="289"/>
      <c r="F1310" s="227"/>
      <c r="G1310" s="228"/>
      <c r="H1310" s="250"/>
      <c r="J1310" s="173"/>
      <c r="N1310" s="172"/>
      <c r="Q1310" s="169"/>
    </row>
    <row r="1311" spans="1:17" x14ac:dyDescent="0.2">
      <c r="A1311" s="226"/>
      <c r="B1311" s="226"/>
      <c r="C1311" s="222"/>
      <c r="D1311" s="226"/>
      <c r="E1311" s="289"/>
      <c r="F1311" s="227"/>
      <c r="G1311" s="228"/>
      <c r="H1311" s="250"/>
      <c r="J1311" s="173"/>
      <c r="N1311" s="172"/>
      <c r="Q1311" s="169"/>
    </row>
    <row r="1312" spans="1:17" x14ac:dyDescent="0.2">
      <c r="B1312" s="226"/>
      <c r="C1312" s="222"/>
      <c r="D1312" s="219"/>
      <c r="E1312" s="289"/>
      <c r="F1312" s="227"/>
      <c r="G1312" s="242"/>
      <c r="H1312" s="250"/>
      <c r="N1312" s="172"/>
      <c r="Q1312" s="169"/>
    </row>
    <row r="1313" spans="1:17" x14ac:dyDescent="0.2">
      <c r="B1313" s="226"/>
      <c r="C1313" s="226"/>
      <c r="D1313" s="219"/>
      <c r="E1313" s="289"/>
      <c r="F1313" s="227"/>
      <c r="G1313" s="242"/>
      <c r="H1313" s="250"/>
      <c r="N1313" s="172"/>
      <c r="Q1313" s="169"/>
    </row>
    <row r="1314" spans="1:17" x14ac:dyDescent="0.2">
      <c r="A1314" s="226"/>
      <c r="B1314" s="222"/>
      <c r="C1314" s="327"/>
      <c r="D1314" s="222"/>
      <c r="E1314" s="223"/>
      <c r="F1314" s="334"/>
      <c r="G1314" s="228"/>
      <c r="H1314" s="224"/>
      <c r="I1314" s="224"/>
      <c r="J1314" s="226"/>
      <c r="K1314" s="234"/>
      <c r="L1314" s="226"/>
      <c r="M1314" s="226"/>
      <c r="N1314" s="172"/>
      <c r="O1314" s="226"/>
      <c r="P1314" s="235"/>
      <c r="Q1314" s="169"/>
    </row>
    <row r="1315" spans="1:17" x14ac:dyDescent="0.2">
      <c r="A1315" s="226"/>
      <c r="B1315" s="222"/>
      <c r="C1315" s="327"/>
      <c r="D1315" s="222"/>
      <c r="E1315" s="223"/>
      <c r="F1315" s="223"/>
      <c r="G1315" s="228"/>
      <c r="H1315" s="224"/>
      <c r="I1315" s="224"/>
      <c r="J1315" s="226"/>
      <c r="K1315" s="234"/>
      <c r="L1315" s="226"/>
      <c r="M1315" s="226"/>
      <c r="N1315" s="172"/>
      <c r="O1315" s="226"/>
      <c r="P1315" s="235"/>
      <c r="Q1315" s="169"/>
    </row>
    <row r="1316" spans="1:17" x14ac:dyDescent="0.2">
      <c r="A1316" s="226"/>
      <c r="B1316" s="222"/>
      <c r="C1316" s="327"/>
      <c r="D1316" s="222"/>
      <c r="E1316" s="223"/>
      <c r="F1316" s="223"/>
      <c r="G1316" s="228"/>
      <c r="H1316" s="224"/>
      <c r="I1316" s="224"/>
      <c r="J1316" s="226"/>
      <c r="K1316" s="234"/>
      <c r="L1316" s="226"/>
      <c r="M1316" s="226"/>
      <c r="N1316" s="172"/>
      <c r="O1316" s="226"/>
      <c r="P1316" s="235"/>
      <c r="Q1316" s="169"/>
    </row>
    <row r="1317" spans="1:17" x14ac:dyDescent="0.2">
      <c r="A1317" s="226"/>
      <c r="B1317" s="222"/>
      <c r="C1317" s="327"/>
      <c r="D1317" s="222"/>
      <c r="E1317" s="223"/>
      <c r="F1317" s="223"/>
      <c r="G1317" s="228"/>
      <c r="H1317" s="224"/>
      <c r="I1317" s="224"/>
      <c r="J1317" s="226"/>
      <c r="K1317" s="234"/>
      <c r="L1317" s="226"/>
      <c r="M1317" s="226"/>
      <c r="N1317" s="172"/>
      <c r="O1317" s="226"/>
      <c r="P1317" s="235"/>
      <c r="Q1317" s="169"/>
    </row>
    <row r="1318" spans="1:17" x14ac:dyDescent="0.2">
      <c r="C1318" s="327"/>
      <c r="D1318" s="219"/>
      <c r="H1318" s="229"/>
      <c r="I1318" s="229"/>
      <c r="N1318" s="172"/>
      <c r="Q1318" s="169"/>
    </row>
    <row r="1319" spans="1:17" x14ac:dyDescent="0.2">
      <c r="H1319" s="229"/>
      <c r="I1319" s="229"/>
      <c r="Q1319" s="169"/>
    </row>
    <row r="1320" spans="1:17" x14ac:dyDescent="0.2">
      <c r="D1320" s="219"/>
      <c r="H1320" s="229"/>
      <c r="I1320" s="229"/>
      <c r="Q1320" s="169"/>
    </row>
    <row r="1321" spans="1:17" ht="1.5" customHeight="1" x14ac:dyDescent="0.2">
      <c r="C1321" s="219" t="s">
        <v>562</v>
      </c>
      <c r="D1321" s="219"/>
      <c r="H1321" s="229"/>
      <c r="I1321" s="229"/>
      <c r="Q1321" s="169"/>
    </row>
    <row r="1322" spans="1:17" hidden="1" x14ac:dyDescent="0.2">
      <c r="C1322" s="169" t="s">
        <v>563</v>
      </c>
      <c r="D1322" s="169" t="s">
        <v>564</v>
      </c>
      <c r="E1322" s="171">
        <v>101</v>
      </c>
      <c r="F1322" s="171" t="s">
        <v>565</v>
      </c>
      <c r="G1322" s="172">
        <v>29236</v>
      </c>
      <c r="H1322" s="172">
        <v>28236</v>
      </c>
      <c r="I1322" s="229">
        <v>30972</v>
      </c>
      <c r="J1322" s="173">
        <f t="shared" ref="J1322:J1329" si="341">SUM(H1322+1000)</f>
        <v>29236</v>
      </c>
      <c r="Q1322" s="169"/>
    </row>
    <row r="1323" spans="1:17" hidden="1" x14ac:dyDescent="0.2">
      <c r="C1323" s="169" t="s">
        <v>563</v>
      </c>
      <c r="D1323" s="169" t="s">
        <v>567</v>
      </c>
      <c r="E1323" s="171">
        <v>102</v>
      </c>
      <c r="F1323" s="171" t="s">
        <v>568</v>
      </c>
      <c r="G1323" s="172">
        <v>35145</v>
      </c>
      <c r="H1323" s="172">
        <v>34145</v>
      </c>
      <c r="I1323" s="229">
        <v>35945</v>
      </c>
      <c r="J1323" s="173">
        <f t="shared" si="341"/>
        <v>35145</v>
      </c>
      <c r="Q1323" s="169"/>
    </row>
    <row r="1324" spans="1:17" hidden="1" x14ac:dyDescent="0.2">
      <c r="C1324" s="169" t="s">
        <v>563</v>
      </c>
      <c r="D1324" s="222" t="s">
        <v>567</v>
      </c>
      <c r="E1324" s="277">
        <v>102</v>
      </c>
      <c r="F1324" s="223" t="s">
        <v>569</v>
      </c>
      <c r="G1324" s="172">
        <v>31751</v>
      </c>
      <c r="H1324" s="224">
        <v>30751</v>
      </c>
      <c r="I1324" s="224">
        <v>32551</v>
      </c>
      <c r="J1324" s="173">
        <f t="shared" si="341"/>
        <v>31751</v>
      </c>
      <c r="Q1324" s="169"/>
    </row>
    <row r="1325" spans="1:17" hidden="1" x14ac:dyDescent="0.2">
      <c r="C1325" s="169" t="s">
        <v>563</v>
      </c>
      <c r="D1325" s="222" t="s">
        <v>567</v>
      </c>
      <c r="E1325" s="277">
        <v>102</v>
      </c>
      <c r="F1325" s="223" t="s">
        <v>570</v>
      </c>
      <c r="G1325" s="172">
        <v>28300</v>
      </c>
      <c r="H1325" s="224">
        <v>27300</v>
      </c>
      <c r="I1325" s="224">
        <v>29100</v>
      </c>
      <c r="J1325" s="173">
        <f t="shared" si="341"/>
        <v>28300</v>
      </c>
      <c r="Q1325" s="169"/>
    </row>
    <row r="1326" spans="1:17" hidden="1" x14ac:dyDescent="0.2">
      <c r="C1326" s="169" t="s">
        <v>563</v>
      </c>
      <c r="D1326" s="222" t="s">
        <v>571</v>
      </c>
      <c r="E1326" s="277">
        <v>103</v>
      </c>
      <c r="F1326" s="223" t="s">
        <v>572</v>
      </c>
      <c r="G1326" s="172">
        <v>35300</v>
      </c>
      <c r="H1326" s="224">
        <v>34300</v>
      </c>
      <c r="I1326" s="224">
        <v>36100</v>
      </c>
      <c r="J1326" s="173">
        <f t="shared" si="341"/>
        <v>35300</v>
      </c>
      <c r="Q1326" s="169"/>
    </row>
    <row r="1327" spans="1:17" hidden="1" x14ac:dyDescent="0.2">
      <c r="C1327" s="169" t="s">
        <v>563</v>
      </c>
      <c r="D1327" s="222" t="s">
        <v>567</v>
      </c>
      <c r="E1327" s="277">
        <v>102</v>
      </c>
      <c r="F1327" s="223" t="s">
        <v>573</v>
      </c>
      <c r="G1327" s="172">
        <v>29800</v>
      </c>
      <c r="H1327" s="224">
        <v>28800</v>
      </c>
      <c r="I1327" s="224">
        <v>30600</v>
      </c>
      <c r="J1327" s="173">
        <f t="shared" si="341"/>
        <v>29800</v>
      </c>
      <c r="N1327" s="169"/>
      <c r="P1327" s="169"/>
      <c r="Q1327" s="169"/>
    </row>
    <row r="1328" spans="1:17" hidden="1" x14ac:dyDescent="0.2">
      <c r="C1328" s="169" t="s">
        <v>563</v>
      </c>
      <c r="D1328" s="222" t="s">
        <v>1015</v>
      </c>
      <c r="E1328" s="277">
        <v>103</v>
      </c>
      <c r="F1328" s="223" t="s">
        <v>772</v>
      </c>
      <c r="G1328" s="172">
        <v>33444</v>
      </c>
      <c r="H1328" s="224">
        <v>32444</v>
      </c>
      <c r="I1328" s="224">
        <v>34888</v>
      </c>
      <c r="J1328" s="173">
        <f t="shared" si="341"/>
        <v>33444</v>
      </c>
      <c r="N1328" s="169"/>
      <c r="P1328" s="169"/>
      <c r="Q1328" s="169"/>
    </row>
    <row r="1329" spans="3:17" hidden="1" x14ac:dyDescent="0.2">
      <c r="C1329" s="169" t="s">
        <v>563</v>
      </c>
      <c r="D1329" s="222" t="s">
        <v>58</v>
      </c>
      <c r="E1329" s="277">
        <v>108</v>
      </c>
      <c r="F1329" s="223" t="s">
        <v>574</v>
      </c>
      <c r="G1329" s="172">
        <v>45424</v>
      </c>
      <c r="H1329" s="224">
        <v>44424</v>
      </c>
      <c r="I1329" s="224">
        <v>46848</v>
      </c>
      <c r="J1329" s="173">
        <f t="shared" si="341"/>
        <v>45424</v>
      </c>
      <c r="N1329" s="169"/>
      <c r="P1329" s="169"/>
      <c r="Q1329" s="169"/>
    </row>
    <row r="1330" spans="3:17" hidden="1" x14ac:dyDescent="0.2">
      <c r="D1330" s="222" t="s">
        <v>142</v>
      </c>
      <c r="E1330" s="277"/>
      <c r="F1330" s="223"/>
      <c r="H1330" s="224"/>
      <c r="I1330" s="224"/>
      <c r="N1330" s="169"/>
      <c r="P1330" s="169"/>
      <c r="Q1330" s="169"/>
    </row>
    <row r="1331" spans="3:17" hidden="1" x14ac:dyDescent="0.2">
      <c r="D1331" s="222" t="s">
        <v>58</v>
      </c>
      <c r="E1331" s="277">
        <v>108</v>
      </c>
      <c r="F1331" s="223" t="s">
        <v>576</v>
      </c>
      <c r="G1331" s="172">
        <v>45424</v>
      </c>
      <c r="H1331" s="224">
        <v>44424</v>
      </c>
      <c r="I1331" s="224">
        <v>48843</v>
      </c>
      <c r="J1331" s="173">
        <f t="shared" ref="J1331" si="342">SUM(H1331+1000)</f>
        <v>45424</v>
      </c>
      <c r="N1331" s="169"/>
      <c r="P1331" s="169"/>
      <c r="Q1331" s="169"/>
    </row>
    <row r="1332" spans="3:17" hidden="1" x14ac:dyDescent="0.2">
      <c r="D1332" s="222" t="s">
        <v>142</v>
      </c>
      <c r="E1332" s="277"/>
      <c r="F1332" s="223"/>
      <c r="H1332" s="224"/>
      <c r="I1332" s="224"/>
      <c r="N1332" s="169"/>
      <c r="P1332" s="169"/>
      <c r="Q1332" s="169"/>
    </row>
    <row r="1333" spans="3:17" hidden="1" x14ac:dyDescent="0.2">
      <c r="C1333" s="169" t="s">
        <v>563</v>
      </c>
      <c r="D1333" s="222" t="s">
        <v>580</v>
      </c>
      <c r="E1333" s="277">
        <v>106</v>
      </c>
      <c r="F1333" s="223" t="s">
        <v>581</v>
      </c>
      <c r="G1333" s="172">
        <v>41624</v>
      </c>
      <c r="H1333" s="224">
        <v>40624</v>
      </c>
      <c r="I1333" s="224">
        <v>1800</v>
      </c>
      <c r="J1333" s="173">
        <f t="shared" ref="J1333:J1356" si="343">SUM(H1333+1000)</f>
        <v>41624</v>
      </c>
      <c r="N1333" s="169"/>
      <c r="P1333" s="169"/>
      <c r="Q1333" s="169"/>
    </row>
    <row r="1334" spans="3:17" hidden="1" x14ac:dyDescent="0.2">
      <c r="C1334" s="169" t="s">
        <v>563</v>
      </c>
      <c r="D1334" s="222" t="s">
        <v>580</v>
      </c>
      <c r="E1334" s="282">
        <v>106</v>
      </c>
      <c r="F1334" s="171" t="s">
        <v>584</v>
      </c>
      <c r="G1334" s="172">
        <v>40067</v>
      </c>
      <c r="H1334" s="172">
        <v>39067</v>
      </c>
      <c r="I1334" s="172">
        <v>41299</v>
      </c>
      <c r="J1334" s="173">
        <f t="shared" si="343"/>
        <v>40067</v>
      </c>
      <c r="N1334" s="169"/>
      <c r="P1334" s="169"/>
      <c r="Q1334" s="169"/>
    </row>
    <row r="1335" spans="3:17" hidden="1" x14ac:dyDescent="0.2">
      <c r="C1335" s="169" t="s">
        <v>563</v>
      </c>
      <c r="D1335" s="222" t="s">
        <v>580</v>
      </c>
      <c r="E1335" s="282">
        <v>106</v>
      </c>
      <c r="F1335" s="171" t="s">
        <v>586</v>
      </c>
      <c r="G1335" s="172">
        <v>40067</v>
      </c>
      <c r="H1335" s="172">
        <v>39067</v>
      </c>
      <c r="I1335" s="172">
        <v>41299</v>
      </c>
      <c r="J1335" s="173">
        <f t="shared" si="343"/>
        <v>40067</v>
      </c>
      <c r="N1335" s="169"/>
      <c r="P1335" s="169"/>
      <c r="Q1335" s="169"/>
    </row>
    <row r="1336" spans="3:17" hidden="1" x14ac:dyDescent="0.2">
      <c r="C1336" s="169" t="s">
        <v>563</v>
      </c>
      <c r="D1336" s="222" t="s">
        <v>580</v>
      </c>
      <c r="E1336" s="282">
        <v>106</v>
      </c>
      <c r="F1336" s="171" t="s">
        <v>587</v>
      </c>
      <c r="G1336" s="172">
        <v>38344</v>
      </c>
      <c r="H1336" s="172">
        <v>37344</v>
      </c>
      <c r="I1336" s="172">
        <v>39144</v>
      </c>
      <c r="J1336" s="173">
        <f t="shared" si="343"/>
        <v>38344</v>
      </c>
      <c r="N1336" s="169"/>
      <c r="P1336" s="169"/>
      <c r="Q1336" s="169"/>
    </row>
    <row r="1337" spans="3:17" hidden="1" x14ac:dyDescent="0.2">
      <c r="C1337" s="169" t="s">
        <v>563</v>
      </c>
      <c r="D1337" s="169" t="s">
        <v>580</v>
      </c>
      <c r="E1337" s="171">
        <v>106</v>
      </c>
      <c r="F1337" s="171" t="s">
        <v>588</v>
      </c>
      <c r="G1337" s="172">
        <v>39635</v>
      </c>
      <c r="H1337" s="172">
        <v>38635</v>
      </c>
      <c r="I1337" s="229">
        <v>40435</v>
      </c>
      <c r="J1337" s="173">
        <f t="shared" si="343"/>
        <v>39635</v>
      </c>
      <c r="N1337" s="169"/>
      <c r="P1337" s="169"/>
      <c r="Q1337" s="169"/>
    </row>
    <row r="1338" spans="3:17" hidden="1" x14ac:dyDescent="0.2">
      <c r="C1338" s="169" t="s">
        <v>563</v>
      </c>
      <c r="D1338" s="222" t="s">
        <v>580</v>
      </c>
      <c r="E1338" s="277">
        <v>106</v>
      </c>
      <c r="F1338" s="223" t="s">
        <v>589</v>
      </c>
      <c r="G1338" s="172">
        <v>37230</v>
      </c>
      <c r="H1338" s="224">
        <v>36230</v>
      </c>
      <c r="I1338" s="224">
        <v>38030</v>
      </c>
      <c r="J1338" s="173">
        <f t="shared" si="343"/>
        <v>37230</v>
      </c>
      <c r="N1338" s="169"/>
      <c r="P1338" s="169"/>
      <c r="Q1338" s="169"/>
    </row>
    <row r="1339" spans="3:17" hidden="1" x14ac:dyDescent="0.2">
      <c r="C1339" s="169" t="s">
        <v>563</v>
      </c>
      <c r="D1339" s="222" t="s">
        <v>580</v>
      </c>
      <c r="E1339" s="277">
        <v>106</v>
      </c>
      <c r="F1339" s="223" t="s">
        <v>590</v>
      </c>
      <c r="G1339" s="172">
        <v>37230</v>
      </c>
      <c r="H1339" s="224">
        <v>36230</v>
      </c>
      <c r="I1339" s="224">
        <v>38030</v>
      </c>
      <c r="J1339" s="173">
        <f t="shared" si="343"/>
        <v>37230</v>
      </c>
      <c r="K1339" s="318"/>
      <c r="N1339" s="169"/>
      <c r="P1339" s="169"/>
      <c r="Q1339" s="169"/>
    </row>
    <row r="1340" spans="3:17" hidden="1" x14ac:dyDescent="0.2">
      <c r="C1340" s="169" t="s">
        <v>563</v>
      </c>
      <c r="D1340" s="286" t="s">
        <v>580</v>
      </c>
      <c r="E1340" s="287">
        <v>106</v>
      </c>
      <c r="F1340" s="288" t="s">
        <v>591</v>
      </c>
      <c r="G1340" s="172">
        <v>39635</v>
      </c>
      <c r="H1340" s="320">
        <v>38635</v>
      </c>
      <c r="I1340" s="320">
        <v>40435</v>
      </c>
      <c r="J1340" s="173">
        <f t="shared" si="343"/>
        <v>39635</v>
      </c>
      <c r="N1340" s="169"/>
      <c r="P1340" s="169"/>
      <c r="Q1340" s="169"/>
    </row>
    <row r="1341" spans="3:17" hidden="1" x14ac:dyDescent="0.2">
      <c r="C1341" s="169" t="s">
        <v>563</v>
      </c>
      <c r="D1341" s="222" t="s">
        <v>580</v>
      </c>
      <c r="E1341" s="287">
        <v>106</v>
      </c>
      <c r="F1341" s="288" t="s">
        <v>592</v>
      </c>
      <c r="G1341" s="172">
        <v>36902</v>
      </c>
      <c r="H1341" s="320">
        <v>35902</v>
      </c>
      <c r="I1341" s="320">
        <v>37702</v>
      </c>
      <c r="J1341" s="173">
        <f t="shared" si="343"/>
        <v>36902</v>
      </c>
      <c r="N1341" s="169"/>
      <c r="P1341" s="169"/>
      <c r="Q1341" s="169"/>
    </row>
    <row r="1342" spans="3:17" hidden="1" x14ac:dyDescent="0.2">
      <c r="C1342" s="169" t="s">
        <v>563</v>
      </c>
      <c r="D1342" s="169" t="s">
        <v>580</v>
      </c>
      <c r="E1342" s="171">
        <v>106</v>
      </c>
      <c r="F1342" s="171" t="s">
        <v>593</v>
      </c>
      <c r="G1342" s="172">
        <v>39635</v>
      </c>
      <c r="H1342" s="172">
        <v>38635</v>
      </c>
      <c r="I1342" s="229">
        <v>40435</v>
      </c>
      <c r="J1342" s="173">
        <f t="shared" si="343"/>
        <v>39635</v>
      </c>
      <c r="N1342" s="169"/>
      <c r="P1342" s="169"/>
      <c r="Q1342" s="169"/>
    </row>
    <row r="1343" spans="3:17" hidden="1" x14ac:dyDescent="0.2">
      <c r="C1343" s="169" t="s">
        <v>563</v>
      </c>
      <c r="D1343" s="169" t="s">
        <v>580</v>
      </c>
      <c r="E1343" s="171">
        <v>106</v>
      </c>
      <c r="F1343" s="171" t="s">
        <v>594</v>
      </c>
      <c r="G1343" s="172">
        <v>36902</v>
      </c>
      <c r="H1343" s="172">
        <v>35902</v>
      </c>
      <c r="I1343" s="229">
        <v>37702</v>
      </c>
      <c r="J1343" s="173">
        <f t="shared" si="343"/>
        <v>36902</v>
      </c>
      <c r="K1343" s="169"/>
      <c r="N1343" s="169"/>
      <c r="P1343" s="169"/>
      <c r="Q1343" s="169"/>
    </row>
    <row r="1344" spans="3:17" hidden="1" x14ac:dyDescent="0.2">
      <c r="D1344" s="222" t="s">
        <v>534</v>
      </c>
      <c r="I1344" s="229"/>
      <c r="J1344" s="173"/>
      <c r="K1344" s="169"/>
      <c r="N1344" s="169"/>
      <c r="P1344" s="169"/>
      <c r="Q1344" s="169"/>
    </row>
    <row r="1345" spans="3:17" hidden="1" x14ac:dyDescent="0.2">
      <c r="C1345" s="169" t="s">
        <v>563</v>
      </c>
      <c r="D1345" s="169" t="s">
        <v>580</v>
      </c>
      <c r="E1345" s="171">
        <v>106</v>
      </c>
      <c r="F1345" s="171" t="s">
        <v>595</v>
      </c>
      <c r="G1345" s="172">
        <v>36902</v>
      </c>
      <c r="H1345" s="172">
        <v>35902</v>
      </c>
      <c r="I1345" s="229">
        <v>37702</v>
      </c>
      <c r="J1345" s="173">
        <f t="shared" si="343"/>
        <v>36902</v>
      </c>
      <c r="K1345" s="169"/>
      <c r="N1345" s="169"/>
      <c r="P1345" s="169"/>
      <c r="Q1345" s="169"/>
    </row>
    <row r="1346" spans="3:17" hidden="1" x14ac:dyDescent="0.2">
      <c r="C1346" s="169" t="s">
        <v>563</v>
      </c>
      <c r="D1346" s="169" t="s">
        <v>580</v>
      </c>
      <c r="E1346" s="171">
        <v>106</v>
      </c>
      <c r="F1346" s="171" t="s">
        <v>596</v>
      </c>
      <c r="G1346" s="172">
        <v>36902</v>
      </c>
      <c r="H1346" s="172">
        <v>35902</v>
      </c>
      <c r="I1346" s="229">
        <v>35785</v>
      </c>
      <c r="J1346" s="173">
        <f t="shared" si="343"/>
        <v>36902</v>
      </c>
      <c r="K1346" s="169"/>
      <c r="N1346" s="169"/>
      <c r="P1346" s="169"/>
      <c r="Q1346" s="169"/>
    </row>
    <row r="1347" spans="3:17" hidden="1" x14ac:dyDescent="0.2">
      <c r="C1347" s="169" t="s">
        <v>563</v>
      </c>
      <c r="D1347" s="226" t="s">
        <v>580</v>
      </c>
      <c r="E1347" s="279">
        <v>106</v>
      </c>
      <c r="F1347" s="227" t="s">
        <v>597</v>
      </c>
      <c r="G1347" s="172">
        <v>36785</v>
      </c>
      <c r="H1347" s="228">
        <v>35785</v>
      </c>
      <c r="I1347" s="228">
        <v>37585</v>
      </c>
      <c r="J1347" s="173">
        <f t="shared" si="343"/>
        <v>36785</v>
      </c>
      <c r="K1347" s="169"/>
      <c r="N1347" s="169"/>
      <c r="P1347" s="169"/>
      <c r="Q1347" s="169"/>
    </row>
    <row r="1348" spans="3:17" hidden="1" x14ac:dyDescent="0.2">
      <c r="C1348" s="169" t="s">
        <v>563</v>
      </c>
      <c r="D1348" s="226" t="s">
        <v>580</v>
      </c>
      <c r="E1348" s="279">
        <v>106</v>
      </c>
      <c r="F1348" s="227" t="s">
        <v>598</v>
      </c>
      <c r="G1348" s="172">
        <v>31947</v>
      </c>
      <c r="H1348" s="228">
        <v>30947</v>
      </c>
      <c r="I1348" s="228">
        <v>32747</v>
      </c>
      <c r="J1348" s="173">
        <f t="shared" si="343"/>
        <v>31947</v>
      </c>
      <c r="K1348" s="169"/>
      <c r="N1348" s="169"/>
      <c r="P1348" s="169"/>
      <c r="Q1348" s="169"/>
    </row>
    <row r="1349" spans="3:17" hidden="1" x14ac:dyDescent="0.2">
      <c r="C1349" s="169" t="s">
        <v>563</v>
      </c>
      <c r="D1349" s="226" t="s">
        <v>580</v>
      </c>
      <c r="E1349" s="279">
        <v>106</v>
      </c>
      <c r="F1349" s="227" t="s">
        <v>599</v>
      </c>
      <c r="G1349" s="172">
        <v>30972</v>
      </c>
      <c r="H1349" s="228">
        <v>29972</v>
      </c>
      <c r="I1349" s="228">
        <v>30144</v>
      </c>
      <c r="J1349" s="173">
        <f t="shared" si="343"/>
        <v>30972</v>
      </c>
      <c r="K1349" s="169"/>
      <c r="N1349" s="169"/>
      <c r="P1349" s="169"/>
      <c r="Q1349" s="169"/>
    </row>
    <row r="1350" spans="3:17" hidden="1" x14ac:dyDescent="0.2">
      <c r="C1350" s="169" t="s">
        <v>563</v>
      </c>
      <c r="D1350" s="226" t="s">
        <v>580</v>
      </c>
      <c r="E1350" s="279">
        <v>106</v>
      </c>
      <c r="F1350" s="227" t="s">
        <v>600</v>
      </c>
      <c r="G1350" s="172">
        <v>30972</v>
      </c>
      <c r="H1350" s="228">
        <v>29972</v>
      </c>
      <c r="I1350" s="242">
        <v>30144</v>
      </c>
      <c r="J1350" s="173">
        <f t="shared" si="343"/>
        <v>30972</v>
      </c>
      <c r="K1350" s="169"/>
      <c r="N1350" s="169"/>
      <c r="P1350" s="169"/>
      <c r="Q1350" s="169"/>
    </row>
    <row r="1351" spans="3:17" hidden="1" x14ac:dyDescent="0.2">
      <c r="C1351" s="169" t="s">
        <v>563</v>
      </c>
      <c r="D1351" s="169" t="s">
        <v>580</v>
      </c>
      <c r="E1351" s="171">
        <v>106</v>
      </c>
      <c r="F1351" s="171" t="s">
        <v>601</v>
      </c>
      <c r="G1351" s="172">
        <v>30972</v>
      </c>
      <c r="H1351" s="172">
        <v>29972</v>
      </c>
      <c r="I1351" s="229">
        <v>30144</v>
      </c>
      <c r="J1351" s="173">
        <f t="shared" si="343"/>
        <v>30972</v>
      </c>
      <c r="K1351" s="169"/>
      <c r="N1351" s="169"/>
      <c r="P1351" s="169"/>
      <c r="Q1351" s="169"/>
    </row>
    <row r="1352" spans="3:17" hidden="1" x14ac:dyDescent="0.2">
      <c r="C1352" s="169" t="s">
        <v>563</v>
      </c>
      <c r="D1352" s="169" t="s">
        <v>580</v>
      </c>
      <c r="E1352" s="171">
        <v>106</v>
      </c>
      <c r="F1352" s="171" t="s">
        <v>602</v>
      </c>
      <c r="G1352" s="172">
        <v>30972</v>
      </c>
      <c r="H1352" s="172">
        <v>29972</v>
      </c>
      <c r="I1352" s="229">
        <v>30144</v>
      </c>
      <c r="J1352" s="173">
        <f t="shared" si="343"/>
        <v>30972</v>
      </c>
      <c r="K1352" s="169"/>
      <c r="N1352" s="169"/>
      <c r="P1352" s="169"/>
      <c r="Q1352" s="169"/>
    </row>
    <row r="1353" spans="3:17" hidden="1" x14ac:dyDescent="0.2">
      <c r="C1353" s="169" t="s">
        <v>563</v>
      </c>
      <c r="D1353" s="222" t="s">
        <v>580</v>
      </c>
      <c r="E1353" s="277">
        <v>106</v>
      </c>
      <c r="F1353" s="223" t="s">
        <v>603</v>
      </c>
      <c r="G1353" s="172">
        <v>30972</v>
      </c>
      <c r="H1353" s="224">
        <v>29972</v>
      </c>
      <c r="I1353" s="224">
        <v>30144</v>
      </c>
      <c r="J1353" s="173">
        <f t="shared" si="343"/>
        <v>30972</v>
      </c>
      <c r="K1353" s="169"/>
      <c r="N1353" s="169"/>
      <c r="P1353" s="169"/>
      <c r="Q1353" s="169"/>
    </row>
    <row r="1354" spans="3:17" hidden="1" x14ac:dyDescent="0.2">
      <c r="C1354" s="169" t="s">
        <v>563</v>
      </c>
      <c r="D1354" s="222" t="s">
        <v>577</v>
      </c>
      <c r="E1354" s="277">
        <v>106</v>
      </c>
      <c r="F1354" s="223" t="s">
        <v>578</v>
      </c>
      <c r="G1354" s="172">
        <v>40088</v>
      </c>
      <c r="H1354" s="224">
        <v>39088</v>
      </c>
      <c r="I1354" s="224">
        <v>40867</v>
      </c>
      <c r="J1354" s="173">
        <f t="shared" si="343"/>
        <v>40088</v>
      </c>
      <c r="K1354" s="169"/>
      <c r="N1354" s="169"/>
      <c r="P1354" s="169"/>
      <c r="Q1354" s="169"/>
    </row>
    <row r="1355" spans="3:17" hidden="1" x14ac:dyDescent="0.2">
      <c r="C1355" s="169" t="s">
        <v>563</v>
      </c>
      <c r="D1355" s="222" t="s">
        <v>577</v>
      </c>
      <c r="E1355" s="277">
        <v>106</v>
      </c>
      <c r="F1355" s="223" t="s">
        <v>579</v>
      </c>
      <c r="G1355" s="172">
        <v>45073</v>
      </c>
      <c r="H1355" s="224">
        <v>44073</v>
      </c>
      <c r="I1355" s="224">
        <v>45873</v>
      </c>
      <c r="J1355" s="173">
        <f t="shared" si="343"/>
        <v>45073</v>
      </c>
      <c r="K1355" s="169"/>
      <c r="N1355" s="169"/>
      <c r="P1355" s="169"/>
      <c r="Q1355" s="169"/>
    </row>
    <row r="1356" spans="3:17" hidden="1" x14ac:dyDescent="0.2">
      <c r="C1356" s="169" t="s">
        <v>563</v>
      </c>
      <c r="D1356" s="222" t="s">
        <v>608</v>
      </c>
      <c r="E1356" s="277">
        <v>108</v>
      </c>
      <c r="F1356" s="223" t="s">
        <v>609</v>
      </c>
      <c r="G1356" s="172">
        <v>45424</v>
      </c>
      <c r="H1356" s="224">
        <v>44424</v>
      </c>
      <c r="I1356" s="224">
        <v>44425</v>
      </c>
      <c r="J1356" s="173">
        <f t="shared" si="343"/>
        <v>45424</v>
      </c>
      <c r="K1356" s="169"/>
      <c r="N1356" s="169"/>
      <c r="P1356" s="169"/>
      <c r="Q1356" s="169"/>
    </row>
    <row r="1357" spans="3:17" hidden="1" x14ac:dyDescent="0.2">
      <c r="C1357" s="226"/>
      <c r="D1357" s="222" t="s">
        <v>531</v>
      </c>
      <c r="E1357" s="277"/>
      <c r="F1357" s="223"/>
      <c r="H1357" s="224"/>
      <c r="I1357" s="224"/>
      <c r="K1357" s="169"/>
      <c r="N1357" s="169"/>
      <c r="P1357" s="169"/>
      <c r="Q1357" s="169"/>
    </row>
    <row r="1358" spans="3:17" hidden="1" x14ac:dyDescent="0.2">
      <c r="C1358" s="226"/>
      <c r="D1358" s="222" t="s">
        <v>611</v>
      </c>
      <c r="E1358" s="277"/>
      <c r="F1358" s="223"/>
      <c r="H1358" s="224"/>
      <c r="I1358" s="224"/>
      <c r="K1358" s="169"/>
      <c r="N1358" s="169"/>
      <c r="P1358" s="169"/>
      <c r="Q1358" s="169"/>
    </row>
    <row r="1359" spans="3:17" hidden="1" x14ac:dyDescent="0.2">
      <c r="C1359" s="226"/>
      <c r="D1359" s="226" t="s">
        <v>608</v>
      </c>
      <c r="E1359" s="279">
        <v>108</v>
      </c>
      <c r="F1359" s="227" t="s">
        <v>612</v>
      </c>
      <c r="G1359" s="172">
        <v>45424</v>
      </c>
      <c r="H1359" s="228">
        <v>44424</v>
      </c>
      <c r="I1359" s="242">
        <v>51191</v>
      </c>
      <c r="J1359" s="173">
        <f t="shared" ref="J1359" si="344">SUM(H1359+1000)</f>
        <v>45424</v>
      </c>
      <c r="K1359" s="169"/>
      <c r="N1359" s="169"/>
      <c r="P1359" s="169"/>
      <c r="Q1359" s="169"/>
    </row>
    <row r="1360" spans="3:17" hidden="1" x14ac:dyDescent="0.2">
      <c r="D1360" s="169" t="s">
        <v>531</v>
      </c>
      <c r="I1360" s="229"/>
      <c r="K1360" s="169"/>
      <c r="N1360" s="169"/>
      <c r="P1360" s="169"/>
      <c r="Q1360" s="169"/>
    </row>
    <row r="1361" spans="3:17" hidden="1" x14ac:dyDescent="0.2">
      <c r="C1361" s="226"/>
      <c r="D1361" s="169" t="s">
        <v>611</v>
      </c>
      <c r="I1361" s="229"/>
      <c r="K1361" s="169"/>
      <c r="N1361" s="169"/>
      <c r="P1361" s="169"/>
      <c r="Q1361" s="169"/>
    </row>
    <row r="1362" spans="3:17" hidden="1" x14ac:dyDescent="0.2">
      <c r="C1362" s="226"/>
      <c r="D1362" s="222" t="s">
        <v>608</v>
      </c>
      <c r="E1362" s="277">
        <v>108</v>
      </c>
      <c r="F1362" s="223" t="s">
        <v>614</v>
      </c>
      <c r="G1362" s="172">
        <v>45424</v>
      </c>
      <c r="H1362" s="224">
        <v>44424</v>
      </c>
      <c r="I1362" s="224">
        <v>51191</v>
      </c>
      <c r="J1362" s="173">
        <f t="shared" ref="J1362" si="345">SUM(H1362+1000)</f>
        <v>45424</v>
      </c>
      <c r="K1362" s="169"/>
      <c r="N1362" s="169"/>
      <c r="P1362" s="169"/>
      <c r="Q1362" s="169"/>
    </row>
    <row r="1363" spans="3:17" hidden="1" x14ac:dyDescent="0.2">
      <c r="D1363" s="169" t="s">
        <v>610</v>
      </c>
      <c r="E1363" s="282"/>
      <c r="K1363" s="169"/>
      <c r="N1363" s="169"/>
      <c r="P1363" s="169"/>
      <c r="Q1363" s="169"/>
    </row>
    <row r="1364" spans="3:17" hidden="1" x14ac:dyDescent="0.2">
      <c r="D1364" s="169" t="s">
        <v>611</v>
      </c>
      <c r="E1364" s="282"/>
      <c r="K1364" s="169"/>
      <c r="N1364" s="169"/>
      <c r="P1364" s="169"/>
      <c r="Q1364" s="169"/>
    </row>
    <row r="1365" spans="3:17" hidden="1" x14ac:dyDescent="0.2">
      <c r="D1365" s="222" t="s">
        <v>608</v>
      </c>
      <c r="E1365" s="277">
        <v>108</v>
      </c>
      <c r="F1365" s="223" t="s">
        <v>615</v>
      </c>
      <c r="G1365" s="172">
        <v>45424</v>
      </c>
      <c r="H1365" s="224">
        <v>44424</v>
      </c>
      <c r="I1365" s="224">
        <v>51191</v>
      </c>
      <c r="J1365" s="173">
        <f t="shared" ref="J1365" si="346">SUM(H1365+1000)</f>
        <v>45424</v>
      </c>
      <c r="K1365" s="169"/>
      <c r="N1365" s="169"/>
      <c r="P1365" s="169"/>
      <c r="Q1365" s="169"/>
    </row>
    <row r="1366" spans="3:17" hidden="1" x14ac:dyDescent="0.2">
      <c r="C1366" s="226"/>
      <c r="D1366" s="226" t="s">
        <v>610</v>
      </c>
      <c r="E1366" s="279"/>
      <c r="F1366" s="227"/>
      <c r="H1366" s="228"/>
      <c r="I1366" s="228"/>
      <c r="K1366" s="169"/>
      <c r="N1366" s="169"/>
      <c r="P1366" s="169"/>
      <c r="Q1366" s="169"/>
    </row>
    <row r="1367" spans="3:17" hidden="1" x14ac:dyDescent="0.2">
      <c r="C1367" s="226"/>
      <c r="D1367" s="226" t="s">
        <v>611</v>
      </c>
      <c r="E1367" s="279"/>
      <c r="F1367" s="227"/>
      <c r="H1367" s="228"/>
      <c r="I1367" s="228"/>
      <c r="K1367" s="169"/>
      <c r="N1367" s="169"/>
      <c r="P1367" s="169"/>
      <c r="Q1367" s="169"/>
    </row>
    <row r="1368" spans="3:17" hidden="1" x14ac:dyDescent="0.2">
      <c r="C1368" s="226"/>
      <c r="D1368" s="226" t="s">
        <v>608</v>
      </c>
      <c r="E1368" s="279">
        <v>108</v>
      </c>
      <c r="F1368" s="227" t="s">
        <v>618</v>
      </c>
      <c r="G1368" s="172">
        <v>45424</v>
      </c>
      <c r="H1368" s="228">
        <v>44424</v>
      </c>
      <c r="I1368" s="228">
        <v>51551</v>
      </c>
      <c r="J1368" s="173">
        <f t="shared" ref="J1368" si="347">SUM(H1368+1000)</f>
        <v>45424</v>
      </c>
      <c r="K1368" s="169"/>
      <c r="N1368" s="169"/>
      <c r="P1368" s="169"/>
      <c r="Q1368" s="169"/>
    </row>
    <row r="1369" spans="3:17" hidden="1" x14ac:dyDescent="0.2">
      <c r="C1369" s="226"/>
      <c r="D1369" s="226" t="s">
        <v>619</v>
      </c>
      <c r="E1369" s="279"/>
      <c r="F1369" s="227"/>
      <c r="H1369" s="228"/>
      <c r="I1369" s="242"/>
      <c r="K1369" s="169"/>
      <c r="N1369" s="169"/>
      <c r="P1369" s="169"/>
      <c r="Q1369" s="169"/>
    </row>
    <row r="1370" spans="3:17" hidden="1" x14ac:dyDescent="0.2">
      <c r="C1370" s="226"/>
      <c r="D1370" s="226" t="s">
        <v>611</v>
      </c>
      <c r="E1370" s="279"/>
      <c r="F1370" s="227"/>
      <c r="H1370" s="228"/>
      <c r="I1370" s="242"/>
      <c r="K1370" s="169"/>
      <c r="N1370" s="169"/>
      <c r="P1370" s="169"/>
      <c r="Q1370" s="169"/>
    </row>
    <row r="1371" spans="3:17" hidden="1" x14ac:dyDescent="0.2">
      <c r="C1371" s="226"/>
      <c r="D1371" s="226" t="s">
        <v>608</v>
      </c>
      <c r="E1371" s="279">
        <v>108</v>
      </c>
      <c r="F1371" s="227" t="s">
        <v>620</v>
      </c>
      <c r="G1371" s="172">
        <v>45424</v>
      </c>
      <c r="H1371" s="228">
        <v>44424</v>
      </c>
      <c r="I1371" s="242">
        <v>51191</v>
      </c>
      <c r="J1371" s="173">
        <f t="shared" ref="J1371" si="348">SUM(H1371+1000)</f>
        <v>45424</v>
      </c>
      <c r="K1371" s="169"/>
      <c r="N1371" s="169"/>
      <c r="P1371" s="169"/>
      <c r="Q1371" s="169"/>
    </row>
    <row r="1372" spans="3:17" hidden="1" x14ac:dyDescent="0.2">
      <c r="D1372" s="169" t="s">
        <v>619</v>
      </c>
      <c r="E1372" s="282"/>
      <c r="K1372" s="169"/>
      <c r="N1372" s="169"/>
      <c r="P1372" s="169"/>
      <c r="Q1372" s="169"/>
    </row>
    <row r="1373" spans="3:17" hidden="1" x14ac:dyDescent="0.2">
      <c r="D1373" s="169" t="s">
        <v>611</v>
      </c>
      <c r="E1373" s="282"/>
      <c r="K1373" s="169"/>
      <c r="N1373" s="169"/>
      <c r="P1373" s="169"/>
      <c r="Q1373" s="169"/>
    </row>
    <row r="1374" spans="3:17" hidden="1" x14ac:dyDescent="0.2">
      <c r="D1374" s="169" t="s">
        <v>608</v>
      </c>
      <c r="E1374" s="282">
        <v>108</v>
      </c>
      <c r="F1374" s="171" t="s">
        <v>621</v>
      </c>
      <c r="G1374" s="172">
        <v>38824</v>
      </c>
      <c r="H1374" s="172">
        <v>37824</v>
      </c>
      <c r="I1374" s="172">
        <v>39624</v>
      </c>
      <c r="J1374" s="173">
        <f t="shared" ref="J1374" si="349">SUM(H1374+1000)</f>
        <v>38824</v>
      </c>
      <c r="K1374" s="169"/>
      <c r="N1374" s="169"/>
      <c r="P1374" s="169"/>
      <c r="Q1374" s="169"/>
    </row>
    <row r="1375" spans="3:17" hidden="1" x14ac:dyDescent="0.2">
      <c r="D1375" s="222" t="s">
        <v>611</v>
      </c>
      <c r="E1375" s="282"/>
      <c r="K1375" s="169"/>
      <c r="N1375" s="169"/>
      <c r="P1375" s="169"/>
      <c r="Q1375" s="169"/>
    </row>
    <row r="1376" spans="3:17" hidden="1" x14ac:dyDescent="0.2">
      <c r="D1376" s="169" t="s">
        <v>608</v>
      </c>
      <c r="E1376" s="282">
        <v>108</v>
      </c>
      <c r="F1376" s="171" t="s">
        <v>622</v>
      </c>
      <c r="G1376" s="172">
        <v>38800</v>
      </c>
      <c r="H1376" s="172">
        <v>37800</v>
      </c>
      <c r="I1376" s="172">
        <v>73800</v>
      </c>
      <c r="J1376" s="173">
        <f t="shared" ref="J1376:J1380" si="350">SUM(H1376+1000)</f>
        <v>38800</v>
      </c>
      <c r="K1376" s="169"/>
      <c r="N1376" s="169"/>
      <c r="P1376" s="169"/>
      <c r="Q1376" s="169"/>
    </row>
    <row r="1377" spans="4:17" hidden="1" x14ac:dyDescent="0.2">
      <c r="D1377" s="169" t="s">
        <v>611</v>
      </c>
      <c r="E1377" s="282"/>
      <c r="J1377" s="173"/>
      <c r="K1377" s="169"/>
      <c r="N1377" s="169"/>
      <c r="P1377" s="169"/>
      <c r="Q1377" s="169"/>
    </row>
    <row r="1378" spans="4:17" hidden="1" x14ac:dyDescent="0.2">
      <c r="D1378" s="222" t="s">
        <v>608</v>
      </c>
      <c r="E1378" s="277">
        <v>108</v>
      </c>
      <c r="F1378" s="223" t="s">
        <v>623</v>
      </c>
      <c r="G1378" s="172">
        <v>38800</v>
      </c>
      <c r="H1378" s="224">
        <v>37800</v>
      </c>
      <c r="I1378" s="224">
        <v>38591</v>
      </c>
      <c r="J1378" s="173">
        <f t="shared" si="350"/>
        <v>38800</v>
      </c>
      <c r="K1378" s="169"/>
      <c r="N1378" s="169"/>
      <c r="P1378" s="169"/>
      <c r="Q1378" s="169"/>
    </row>
    <row r="1379" spans="4:17" hidden="1" x14ac:dyDescent="0.2">
      <c r="D1379" s="222" t="s">
        <v>611</v>
      </c>
      <c r="E1379" s="277"/>
      <c r="F1379" s="223"/>
      <c r="H1379" s="224"/>
      <c r="I1379" s="224"/>
      <c r="J1379" s="173"/>
      <c r="K1379" s="169"/>
      <c r="N1379" s="169"/>
      <c r="P1379" s="169"/>
      <c r="Q1379" s="169"/>
    </row>
    <row r="1380" spans="4:17" hidden="1" x14ac:dyDescent="0.2">
      <c r="D1380" s="222" t="s">
        <v>608</v>
      </c>
      <c r="E1380" s="277">
        <v>108</v>
      </c>
      <c r="F1380" s="223" t="s">
        <v>625</v>
      </c>
      <c r="G1380" s="172">
        <v>38800</v>
      </c>
      <c r="H1380" s="224">
        <v>37800</v>
      </c>
      <c r="I1380" s="224">
        <v>42100</v>
      </c>
      <c r="J1380" s="173">
        <f t="shared" si="350"/>
        <v>38800</v>
      </c>
      <c r="K1380" s="169"/>
      <c r="N1380" s="169"/>
      <c r="P1380" s="169"/>
      <c r="Q1380" s="169"/>
    </row>
    <row r="1381" spans="4:17" hidden="1" x14ac:dyDescent="0.2">
      <c r="D1381" s="226" t="s">
        <v>619</v>
      </c>
      <c r="E1381" s="277"/>
      <c r="F1381" s="223"/>
      <c r="H1381" s="224"/>
      <c r="I1381" s="224"/>
      <c r="J1381" s="173"/>
      <c r="K1381" s="169"/>
      <c r="N1381" s="169"/>
      <c r="P1381" s="169"/>
      <c r="Q1381" s="169"/>
    </row>
    <row r="1382" spans="4:17" hidden="1" x14ac:dyDescent="0.2">
      <c r="D1382" s="169" t="s">
        <v>611</v>
      </c>
      <c r="E1382" s="282"/>
      <c r="K1382" s="169"/>
      <c r="N1382" s="169"/>
      <c r="P1382" s="169"/>
      <c r="Q1382" s="169"/>
    </row>
    <row r="1383" spans="4:17" hidden="1" x14ac:dyDescent="0.2">
      <c r="D1383" s="169" t="s">
        <v>626</v>
      </c>
      <c r="E1383" s="282">
        <v>108</v>
      </c>
      <c r="F1383" s="171" t="s">
        <v>627</v>
      </c>
      <c r="G1383" s="172">
        <v>48797</v>
      </c>
      <c r="H1383" s="172">
        <v>47797</v>
      </c>
      <c r="I1383" s="229">
        <v>49597</v>
      </c>
      <c r="J1383" s="173">
        <f t="shared" ref="J1383" si="351">SUM(H1383+1000)</f>
        <v>48797</v>
      </c>
      <c r="K1383" s="169"/>
      <c r="N1383" s="169"/>
      <c r="P1383" s="169"/>
      <c r="Q1383" s="169"/>
    </row>
    <row r="1384" spans="4:17" hidden="1" x14ac:dyDescent="0.2">
      <c r="D1384" s="169" t="s">
        <v>619</v>
      </c>
      <c r="E1384" s="282"/>
      <c r="K1384" s="169"/>
      <c r="N1384" s="169"/>
      <c r="P1384" s="169"/>
      <c r="Q1384" s="169"/>
    </row>
    <row r="1385" spans="4:17" hidden="1" x14ac:dyDescent="0.2">
      <c r="D1385" s="169" t="s">
        <v>611</v>
      </c>
      <c r="E1385" s="282"/>
      <c r="K1385" s="169"/>
      <c r="N1385" s="169"/>
      <c r="P1385" s="169"/>
      <c r="Q1385" s="169"/>
    </row>
    <row r="1386" spans="4:17" hidden="1" x14ac:dyDescent="0.2">
      <c r="D1386" s="222" t="s">
        <v>626</v>
      </c>
      <c r="E1386" s="277">
        <v>108</v>
      </c>
      <c r="F1386" s="223" t="s">
        <v>629</v>
      </c>
      <c r="G1386" s="172">
        <v>47763</v>
      </c>
      <c r="H1386" s="224">
        <v>46763</v>
      </c>
      <c r="I1386" s="224">
        <v>48563</v>
      </c>
      <c r="J1386" s="173">
        <f t="shared" ref="J1386" si="352">SUM(H1386+1000)</f>
        <v>47763</v>
      </c>
      <c r="K1386" s="169"/>
      <c r="N1386" s="169"/>
      <c r="P1386" s="169"/>
      <c r="Q1386" s="169"/>
    </row>
    <row r="1387" spans="4:17" hidden="1" x14ac:dyDescent="0.2">
      <c r="D1387" s="222" t="s">
        <v>619</v>
      </c>
      <c r="E1387" s="277"/>
      <c r="F1387" s="223"/>
      <c r="H1387" s="224"/>
      <c r="I1387" s="224"/>
      <c r="K1387" s="169"/>
      <c r="N1387" s="169"/>
      <c r="P1387" s="169"/>
      <c r="Q1387" s="169"/>
    </row>
    <row r="1388" spans="4:17" hidden="1" x14ac:dyDescent="0.2">
      <c r="D1388" s="222" t="s">
        <v>611</v>
      </c>
      <c r="E1388" s="277"/>
      <c r="F1388" s="223"/>
      <c r="H1388" s="224"/>
      <c r="I1388" s="224"/>
      <c r="K1388" s="169"/>
      <c r="N1388" s="169"/>
      <c r="P1388" s="169"/>
      <c r="Q1388" s="169"/>
    </row>
    <row r="1389" spans="4:17" hidden="1" x14ac:dyDescent="0.2">
      <c r="D1389" s="169" t="s">
        <v>626</v>
      </c>
      <c r="E1389" s="282">
        <v>108</v>
      </c>
      <c r="F1389" s="171" t="s">
        <v>630</v>
      </c>
      <c r="G1389" s="172">
        <v>45424</v>
      </c>
      <c r="H1389" s="172">
        <v>44424</v>
      </c>
      <c r="I1389" s="172">
        <v>49208</v>
      </c>
      <c r="J1389" s="173">
        <f t="shared" ref="J1389" si="353">SUM(H1389+1000)</f>
        <v>45424</v>
      </c>
      <c r="K1389" s="169"/>
      <c r="N1389" s="169"/>
      <c r="P1389" s="169"/>
      <c r="Q1389" s="169"/>
    </row>
    <row r="1390" spans="4:17" hidden="1" x14ac:dyDescent="0.2">
      <c r="D1390" s="169" t="s">
        <v>610</v>
      </c>
      <c r="E1390" s="282"/>
      <c r="I1390" s="229"/>
      <c r="K1390" s="169"/>
      <c r="N1390" s="169"/>
      <c r="P1390" s="169"/>
      <c r="Q1390" s="169"/>
    </row>
    <row r="1391" spans="4:17" hidden="1" x14ac:dyDescent="0.2">
      <c r="D1391" s="169" t="s">
        <v>611</v>
      </c>
      <c r="E1391" s="282"/>
      <c r="I1391" s="229"/>
      <c r="K1391" s="169"/>
      <c r="N1391" s="169"/>
      <c r="P1391" s="169"/>
      <c r="Q1391" s="169"/>
    </row>
    <row r="1392" spans="4:17" hidden="1" x14ac:dyDescent="0.2">
      <c r="D1392" s="169" t="s">
        <v>626</v>
      </c>
      <c r="E1392" s="282">
        <v>108</v>
      </c>
      <c r="F1392" s="171" t="s">
        <v>631</v>
      </c>
      <c r="G1392" s="172">
        <v>45424</v>
      </c>
      <c r="H1392" s="172">
        <v>44424</v>
      </c>
      <c r="I1392" s="172">
        <v>50666</v>
      </c>
      <c r="J1392" s="173">
        <f t="shared" ref="J1392" si="354">SUM(H1392+1000)</f>
        <v>45424</v>
      </c>
      <c r="K1392" s="169"/>
      <c r="N1392" s="169"/>
      <c r="P1392" s="169"/>
      <c r="Q1392" s="169"/>
    </row>
    <row r="1393" spans="2:17" hidden="1" x14ac:dyDescent="0.2">
      <c r="D1393" s="169" t="s">
        <v>619</v>
      </c>
      <c r="E1393" s="282"/>
      <c r="K1393" s="169"/>
      <c r="N1393" s="169"/>
      <c r="P1393" s="169"/>
      <c r="Q1393" s="169"/>
    </row>
    <row r="1394" spans="2:17" hidden="1" x14ac:dyDescent="0.2">
      <c r="D1394" s="169" t="s">
        <v>611</v>
      </c>
      <c r="E1394" s="282"/>
      <c r="K1394" s="169"/>
      <c r="N1394" s="169"/>
      <c r="P1394" s="169"/>
      <c r="Q1394" s="169"/>
    </row>
    <row r="1395" spans="2:17" hidden="1" x14ac:dyDescent="0.2">
      <c r="D1395" s="222" t="s">
        <v>626</v>
      </c>
      <c r="E1395" s="282">
        <v>108</v>
      </c>
      <c r="F1395" s="171" t="s">
        <v>632</v>
      </c>
      <c r="G1395" s="172">
        <v>47800</v>
      </c>
      <c r="H1395" s="172">
        <v>46800</v>
      </c>
      <c r="I1395" s="172">
        <v>48600</v>
      </c>
      <c r="J1395" s="173">
        <f t="shared" ref="J1395" si="355">SUM(H1395+1000)</f>
        <v>47800</v>
      </c>
      <c r="K1395" s="169"/>
      <c r="N1395" s="169"/>
      <c r="P1395" s="169"/>
      <c r="Q1395" s="169"/>
    </row>
    <row r="1396" spans="2:17" hidden="1" x14ac:dyDescent="0.2">
      <c r="D1396" s="226" t="s">
        <v>1016</v>
      </c>
      <c r="E1396" s="282"/>
      <c r="K1396" s="169"/>
      <c r="N1396" s="169"/>
      <c r="P1396" s="169"/>
      <c r="Q1396" s="169"/>
    </row>
    <row r="1397" spans="2:17" hidden="1" x14ac:dyDescent="0.2">
      <c r="D1397" s="226" t="s">
        <v>619</v>
      </c>
      <c r="E1397" s="282"/>
      <c r="K1397" s="169"/>
      <c r="N1397" s="169"/>
      <c r="P1397" s="169"/>
      <c r="Q1397" s="169"/>
    </row>
    <row r="1398" spans="2:17" hidden="1" x14ac:dyDescent="0.2">
      <c r="D1398" s="226" t="s">
        <v>611</v>
      </c>
      <c r="E1398" s="282"/>
      <c r="K1398" s="169"/>
      <c r="N1398" s="169"/>
      <c r="P1398" s="169"/>
      <c r="Q1398" s="169"/>
    </row>
    <row r="1399" spans="2:17" hidden="1" x14ac:dyDescent="0.2">
      <c r="D1399" s="169" t="s">
        <v>626</v>
      </c>
      <c r="E1399" s="171">
        <v>108</v>
      </c>
      <c r="F1399" s="171" t="s">
        <v>634</v>
      </c>
      <c r="G1399" s="172">
        <v>47763</v>
      </c>
      <c r="H1399" s="172">
        <v>46763</v>
      </c>
      <c r="I1399" s="172">
        <v>48563</v>
      </c>
      <c r="J1399" s="173">
        <f t="shared" ref="J1399" si="356">SUM(H1399+1000)</f>
        <v>47763</v>
      </c>
      <c r="K1399" s="169"/>
      <c r="N1399" s="169"/>
      <c r="P1399" s="169"/>
      <c r="Q1399" s="169"/>
    </row>
    <row r="1400" spans="2:17" hidden="1" x14ac:dyDescent="0.2">
      <c r="D1400" s="169" t="s">
        <v>619</v>
      </c>
      <c r="E1400" s="282"/>
      <c r="I1400" s="229"/>
      <c r="K1400" s="169"/>
      <c r="N1400" s="169"/>
      <c r="P1400" s="169"/>
      <c r="Q1400" s="169"/>
    </row>
    <row r="1401" spans="2:17" hidden="1" x14ac:dyDescent="0.2">
      <c r="D1401" s="169" t="s">
        <v>611</v>
      </c>
      <c r="E1401" s="282"/>
      <c r="I1401" s="229"/>
      <c r="K1401" s="169"/>
      <c r="N1401" s="169"/>
      <c r="P1401" s="169"/>
      <c r="Q1401" s="169"/>
    </row>
    <row r="1402" spans="2:17" hidden="1" x14ac:dyDescent="0.2">
      <c r="D1402" s="169" t="s">
        <v>626</v>
      </c>
      <c r="E1402" s="171">
        <v>108</v>
      </c>
      <c r="F1402" s="171" t="s">
        <v>636</v>
      </c>
      <c r="G1402" s="172">
        <v>48797</v>
      </c>
      <c r="H1402" s="172">
        <v>47797</v>
      </c>
      <c r="I1402" s="172">
        <v>49597</v>
      </c>
      <c r="J1402" s="173">
        <f t="shared" ref="J1402" si="357">SUM(H1402+1000)</f>
        <v>48797</v>
      </c>
      <c r="K1402" s="169"/>
      <c r="N1402" s="169"/>
      <c r="P1402" s="169"/>
      <c r="Q1402" s="169"/>
    </row>
    <row r="1403" spans="2:17" hidden="1" x14ac:dyDescent="0.2">
      <c r="D1403" s="222" t="s">
        <v>142</v>
      </c>
      <c r="E1403" s="277"/>
      <c r="F1403" s="223"/>
      <c r="H1403" s="224"/>
      <c r="I1403" s="224"/>
      <c r="K1403" s="169"/>
      <c r="N1403" s="169"/>
      <c r="P1403" s="169"/>
      <c r="Q1403" s="169"/>
    </row>
    <row r="1404" spans="2:17" hidden="1" x14ac:dyDescent="0.2">
      <c r="D1404" s="222" t="s">
        <v>610</v>
      </c>
      <c r="E1404" s="277"/>
      <c r="F1404" s="223"/>
      <c r="H1404" s="224"/>
      <c r="I1404" s="224"/>
      <c r="K1404" s="169"/>
      <c r="N1404" s="169"/>
      <c r="P1404" s="169"/>
      <c r="Q1404" s="169"/>
    </row>
    <row r="1405" spans="2:17" hidden="1" x14ac:dyDescent="0.2">
      <c r="D1405" s="222" t="s">
        <v>611</v>
      </c>
      <c r="E1405" s="277"/>
      <c r="F1405" s="223"/>
      <c r="H1405" s="224"/>
      <c r="I1405" s="224"/>
      <c r="K1405" s="169"/>
      <c r="N1405" s="169"/>
      <c r="P1405" s="169"/>
      <c r="Q1405" s="169"/>
    </row>
    <row r="1406" spans="2:17" hidden="1" x14ac:dyDescent="0.2">
      <c r="B1406" s="233"/>
      <c r="D1406" s="169" t="s">
        <v>626</v>
      </c>
      <c r="E1406" s="282">
        <v>108</v>
      </c>
      <c r="F1406" s="171" t="s">
        <v>637</v>
      </c>
      <c r="G1406" s="172">
        <v>47763</v>
      </c>
      <c r="H1406" s="172">
        <v>46763</v>
      </c>
      <c r="I1406" s="172">
        <v>48563</v>
      </c>
      <c r="J1406" s="173">
        <f t="shared" ref="J1406" si="358">SUM(H1406+1000)</f>
        <v>47763</v>
      </c>
      <c r="K1406" s="169"/>
      <c r="N1406" s="169"/>
      <c r="P1406" s="169"/>
      <c r="Q1406" s="169"/>
    </row>
    <row r="1407" spans="2:17" hidden="1" x14ac:dyDescent="0.2">
      <c r="B1407" s="235"/>
      <c r="D1407" s="169" t="s">
        <v>611</v>
      </c>
      <c r="I1407" s="229"/>
      <c r="K1407" s="169"/>
      <c r="N1407" s="169"/>
      <c r="P1407" s="169"/>
      <c r="Q1407" s="169"/>
    </row>
    <row r="1408" spans="2:17" hidden="1" x14ac:dyDescent="0.2">
      <c r="B1408" s="292"/>
      <c r="D1408" s="169" t="s">
        <v>626</v>
      </c>
      <c r="E1408" s="282">
        <v>108</v>
      </c>
      <c r="F1408" s="171" t="s">
        <v>638</v>
      </c>
      <c r="G1408" s="172">
        <v>47616</v>
      </c>
      <c r="H1408" s="172">
        <v>46616</v>
      </c>
      <c r="I1408" s="172">
        <v>48416</v>
      </c>
      <c r="J1408" s="173">
        <f t="shared" ref="J1408" si="359">SUM(H1408+1000)</f>
        <v>47616</v>
      </c>
      <c r="K1408" s="169"/>
      <c r="N1408" s="169"/>
      <c r="P1408" s="169"/>
      <c r="Q1408" s="169"/>
    </row>
    <row r="1409" spans="2:17" hidden="1" x14ac:dyDescent="0.2">
      <c r="B1409" s="292"/>
      <c r="D1409" s="169" t="s">
        <v>639</v>
      </c>
      <c r="E1409" s="282"/>
      <c r="K1409" s="169"/>
      <c r="N1409" s="169"/>
      <c r="P1409" s="169"/>
      <c r="Q1409" s="169"/>
    </row>
    <row r="1410" spans="2:17" hidden="1" x14ac:dyDescent="0.2">
      <c r="B1410" s="292"/>
      <c r="D1410" s="169" t="s">
        <v>611</v>
      </c>
      <c r="E1410" s="282"/>
      <c r="K1410" s="169"/>
      <c r="N1410" s="169"/>
      <c r="P1410" s="169"/>
      <c r="Q1410" s="169"/>
    </row>
    <row r="1411" spans="2:17" hidden="1" x14ac:dyDescent="0.2">
      <c r="B1411" s="292"/>
      <c r="D1411" s="169" t="s">
        <v>626</v>
      </c>
      <c r="E1411" s="282">
        <v>108</v>
      </c>
      <c r="F1411" s="171" t="s">
        <v>640</v>
      </c>
      <c r="G1411" s="172">
        <v>47763</v>
      </c>
      <c r="H1411" s="172">
        <v>46763</v>
      </c>
      <c r="I1411" s="172">
        <v>48563</v>
      </c>
      <c r="J1411" s="173">
        <f t="shared" ref="J1411" si="360">SUM(H1411+1000)</f>
        <v>47763</v>
      </c>
      <c r="K1411" s="169"/>
      <c r="N1411" s="169"/>
      <c r="P1411" s="169"/>
      <c r="Q1411" s="169"/>
    </row>
    <row r="1412" spans="2:17" hidden="1" x14ac:dyDescent="0.2">
      <c r="B1412" s="292"/>
      <c r="D1412" s="169" t="s">
        <v>619</v>
      </c>
      <c r="E1412" s="282"/>
      <c r="K1412" s="169"/>
      <c r="N1412" s="169"/>
      <c r="P1412" s="169"/>
      <c r="Q1412" s="169"/>
    </row>
    <row r="1413" spans="2:17" hidden="1" x14ac:dyDescent="0.2">
      <c r="B1413" s="292"/>
      <c r="D1413" s="169" t="s">
        <v>611</v>
      </c>
      <c r="E1413" s="282"/>
      <c r="K1413" s="169"/>
      <c r="N1413" s="169"/>
      <c r="P1413" s="169"/>
      <c r="Q1413" s="169"/>
    </row>
    <row r="1414" spans="2:17" hidden="1" x14ac:dyDescent="0.2">
      <c r="B1414" s="292"/>
      <c r="D1414" s="226" t="s">
        <v>626</v>
      </c>
      <c r="E1414" s="279">
        <v>108</v>
      </c>
      <c r="F1414" s="227" t="s">
        <v>641</v>
      </c>
      <c r="G1414" s="172">
        <v>47763</v>
      </c>
      <c r="H1414" s="228">
        <v>46763</v>
      </c>
      <c r="I1414" s="228">
        <v>46764</v>
      </c>
      <c r="J1414" s="173">
        <f t="shared" ref="J1414" si="361">SUM(H1414+1000)</f>
        <v>47763</v>
      </c>
      <c r="K1414" s="169"/>
      <c r="N1414" s="169"/>
      <c r="P1414" s="169"/>
      <c r="Q1414" s="169"/>
    </row>
    <row r="1415" spans="2:17" hidden="1" x14ac:dyDescent="0.2">
      <c r="B1415" s="292"/>
      <c r="C1415" s="226"/>
      <c r="D1415" s="226" t="s">
        <v>639</v>
      </c>
      <c r="E1415" s="279"/>
      <c r="F1415" s="227"/>
      <c r="H1415" s="228"/>
      <c r="I1415" s="228"/>
      <c r="K1415" s="169"/>
      <c r="N1415" s="169"/>
      <c r="P1415" s="169"/>
      <c r="Q1415" s="169"/>
    </row>
    <row r="1416" spans="2:17" hidden="1" x14ac:dyDescent="0.2">
      <c r="B1416" s="292"/>
      <c r="C1416" s="226"/>
      <c r="D1416" s="226" t="s">
        <v>611</v>
      </c>
      <c r="E1416" s="279"/>
      <c r="F1416" s="227"/>
      <c r="H1416" s="228"/>
      <c r="I1416" s="228"/>
      <c r="K1416" s="169"/>
      <c r="N1416" s="169"/>
      <c r="P1416" s="169"/>
      <c r="Q1416" s="169"/>
    </row>
    <row r="1417" spans="2:17" hidden="1" x14ac:dyDescent="0.2">
      <c r="B1417" s="292"/>
      <c r="C1417" s="226"/>
      <c r="D1417" s="169" t="s">
        <v>626</v>
      </c>
      <c r="E1417" s="282">
        <v>108</v>
      </c>
      <c r="F1417" s="171" t="s">
        <v>643</v>
      </c>
      <c r="G1417" s="172">
        <v>45424</v>
      </c>
      <c r="H1417" s="172">
        <v>44424</v>
      </c>
      <c r="I1417" s="172">
        <v>52748</v>
      </c>
      <c r="J1417" s="173">
        <f t="shared" ref="J1417" si="362">SUM(H1417+1000)</f>
        <v>45424</v>
      </c>
      <c r="K1417" s="169"/>
      <c r="N1417" s="169"/>
      <c r="P1417" s="169"/>
      <c r="Q1417" s="169"/>
    </row>
    <row r="1418" spans="2:17" hidden="1" x14ac:dyDescent="0.2">
      <c r="B1418" s="292"/>
      <c r="D1418" s="169" t="s">
        <v>619</v>
      </c>
      <c r="E1418" s="282"/>
      <c r="K1418" s="169"/>
      <c r="N1418" s="169"/>
      <c r="P1418" s="169"/>
      <c r="Q1418" s="169"/>
    </row>
    <row r="1419" spans="2:17" hidden="1" x14ac:dyDescent="0.2">
      <c r="B1419" s="292"/>
      <c r="D1419" s="169" t="s">
        <v>611</v>
      </c>
      <c r="E1419" s="282"/>
      <c r="K1419" s="169"/>
      <c r="N1419" s="169"/>
      <c r="P1419" s="169"/>
      <c r="Q1419" s="169"/>
    </row>
    <row r="1420" spans="2:17" hidden="1" x14ac:dyDescent="0.2">
      <c r="B1420" s="292"/>
      <c r="D1420" s="169" t="s">
        <v>626</v>
      </c>
      <c r="E1420" s="282">
        <v>108</v>
      </c>
      <c r="F1420" s="171" t="s">
        <v>645</v>
      </c>
      <c r="G1420" s="172">
        <v>41000</v>
      </c>
      <c r="H1420" s="172">
        <v>40000</v>
      </c>
      <c r="I1420" s="172">
        <v>42810</v>
      </c>
      <c r="J1420" s="173">
        <f t="shared" ref="J1420" si="363">SUM(H1420+1000)</f>
        <v>41000</v>
      </c>
      <c r="K1420" s="169"/>
      <c r="N1420" s="169"/>
      <c r="P1420" s="169"/>
      <c r="Q1420" s="169"/>
    </row>
    <row r="1421" spans="2:17" hidden="1" x14ac:dyDescent="0.2">
      <c r="B1421" s="292"/>
      <c r="D1421" s="222" t="s">
        <v>103</v>
      </c>
      <c r="E1421" s="282"/>
      <c r="J1421" s="173"/>
      <c r="K1421" s="169"/>
      <c r="N1421" s="169"/>
      <c r="P1421" s="169"/>
      <c r="Q1421" s="169"/>
    </row>
    <row r="1422" spans="2:17" hidden="1" x14ac:dyDescent="0.2">
      <c r="B1422" s="292"/>
      <c r="D1422" s="169" t="s">
        <v>610</v>
      </c>
      <c r="E1422" s="282"/>
      <c r="K1422" s="169"/>
      <c r="N1422" s="169"/>
      <c r="P1422" s="169"/>
      <c r="Q1422" s="169"/>
    </row>
    <row r="1423" spans="2:17" hidden="1" x14ac:dyDescent="0.2">
      <c r="B1423" s="292"/>
      <c r="D1423" s="169" t="s">
        <v>647</v>
      </c>
      <c r="E1423" s="282"/>
      <c r="K1423" s="169"/>
      <c r="N1423" s="169"/>
      <c r="P1423" s="169"/>
      <c r="Q1423" s="169"/>
    </row>
    <row r="1424" spans="2:17" hidden="1" x14ac:dyDescent="0.2">
      <c r="B1424" s="292"/>
      <c r="D1424" s="169" t="s">
        <v>611</v>
      </c>
      <c r="E1424" s="282"/>
      <c r="K1424" s="169"/>
      <c r="N1424" s="169"/>
      <c r="P1424" s="169"/>
      <c r="Q1424" s="169"/>
    </row>
    <row r="1425" spans="2:17" hidden="1" x14ac:dyDescent="0.2">
      <c r="B1425" s="292"/>
      <c r="D1425" s="169" t="s">
        <v>626</v>
      </c>
      <c r="E1425" s="282">
        <v>108</v>
      </c>
      <c r="F1425" s="171" t="s">
        <v>651</v>
      </c>
      <c r="G1425" s="172">
        <v>47331</v>
      </c>
      <c r="H1425" s="172">
        <v>46331</v>
      </c>
      <c r="I1425" s="172">
        <v>48131</v>
      </c>
      <c r="J1425" s="173">
        <f t="shared" ref="J1425:J1432" si="364">SUM(H1425+1000)</f>
        <v>47331</v>
      </c>
      <c r="K1425" s="169"/>
      <c r="N1425" s="169"/>
      <c r="P1425" s="169"/>
      <c r="Q1425" s="169"/>
    </row>
    <row r="1426" spans="2:17" hidden="1" x14ac:dyDescent="0.2">
      <c r="B1426" s="292"/>
      <c r="D1426" s="169" t="s">
        <v>611</v>
      </c>
      <c r="E1426" s="282"/>
      <c r="J1426" s="173"/>
      <c r="K1426" s="169"/>
      <c r="N1426" s="169"/>
      <c r="P1426" s="169"/>
      <c r="Q1426" s="169"/>
    </row>
    <row r="1427" spans="2:17" hidden="1" x14ac:dyDescent="0.2">
      <c r="B1427" s="292"/>
      <c r="D1427" s="169" t="s">
        <v>626</v>
      </c>
      <c r="E1427" s="282">
        <v>108</v>
      </c>
      <c r="F1427" s="171" t="s">
        <v>652</v>
      </c>
      <c r="G1427" s="172">
        <v>38824</v>
      </c>
      <c r="H1427" s="172">
        <v>37824</v>
      </c>
      <c r="I1427" s="172">
        <v>39624</v>
      </c>
      <c r="J1427" s="173">
        <f t="shared" si="364"/>
        <v>38824</v>
      </c>
      <c r="K1427" s="169"/>
      <c r="N1427" s="169"/>
      <c r="P1427" s="169"/>
      <c r="Q1427" s="169"/>
    </row>
    <row r="1428" spans="2:17" hidden="1" x14ac:dyDescent="0.2">
      <c r="B1428" s="292"/>
      <c r="D1428" s="169" t="s">
        <v>611</v>
      </c>
      <c r="E1428" s="282"/>
      <c r="J1428" s="173"/>
      <c r="K1428" s="169"/>
      <c r="N1428" s="169"/>
      <c r="P1428" s="169"/>
      <c r="Q1428" s="169"/>
    </row>
    <row r="1429" spans="2:17" hidden="1" x14ac:dyDescent="0.2">
      <c r="B1429" s="292"/>
      <c r="D1429" s="169" t="s">
        <v>626</v>
      </c>
      <c r="E1429" s="282">
        <v>108</v>
      </c>
      <c r="F1429" s="171" t="s">
        <v>654</v>
      </c>
      <c r="G1429" s="172">
        <v>44117</v>
      </c>
      <c r="H1429" s="172">
        <v>43117</v>
      </c>
      <c r="I1429" s="172">
        <v>44917</v>
      </c>
      <c r="J1429" s="173">
        <f t="shared" si="364"/>
        <v>44117</v>
      </c>
      <c r="K1429" s="169"/>
      <c r="N1429" s="169"/>
      <c r="P1429" s="169"/>
      <c r="Q1429" s="169"/>
    </row>
    <row r="1430" spans="2:17" hidden="1" x14ac:dyDescent="0.2">
      <c r="B1430" s="292"/>
      <c r="D1430" s="226" t="s">
        <v>639</v>
      </c>
      <c r="E1430" s="282"/>
      <c r="J1430" s="173"/>
      <c r="K1430" s="169"/>
      <c r="N1430" s="169"/>
      <c r="P1430" s="169"/>
      <c r="Q1430" s="169"/>
    </row>
    <row r="1431" spans="2:17" hidden="1" x14ac:dyDescent="0.2">
      <c r="B1431" s="292"/>
      <c r="D1431" s="169" t="s">
        <v>611</v>
      </c>
      <c r="E1431" s="282"/>
      <c r="J1431" s="173"/>
      <c r="K1431" s="169"/>
      <c r="N1431" s="169"/>
      <c r="P1431" s="169"/>
      <c r="Q1431" s="169"/>
    </row>
    <row r="1432" spans="2:17" hidden="1" x14ac:dyDescent="0.2">
      <c r="B1432" s="292"/>
      <c r="D1432" s="169" t="s">
        <v>626</v>
      </c>
      <c r="E1432" s="282">
        <v>108</v>
      </c>
      <c r="F1432" s="171" t="s">
        <v>655</v>
      </c>
      <c r="G1432" s="172">
        <v>46174</v>
      </c>
      <c r="H1432" s="172">
        <v>45174</v>
      </c>
      <c r="I1432" s="172">
        <v>46974</v>
      </c>
      <c r="J1432" s="173">
        <f t="shared" si="364"/>
        <v>46174</v>
      </c>
      <c r="K1432" s="169"/>
      <c r="N1432" s="169"/>
      <c r="P1432" s="169"/>
      <c r="Q1432" s="169"/>
    </row>
    <row r="1433" spans="2:17" hidden="1" x14ac:dyDescent="0.2">
      <c r="B1433" s="292"/>
      <c r="D1433" s="169" t="s">
        <v>610</v>
      </c>
      <c r="E1433" s="282"/>
      <c r="K1433" s="169"/>
      <c r="N1433" s="169"/>
      <c r="P1433" s="169"/>
      <c r="Q1433" s="169"/>
    </row>
    <row r="1434" spans="2:17" hidden="1" x14ac:dyDescent="0.2">
      <c r="B1434" s="292"/>
      <c r="D1434" s="169" t="s">
        <v>611</v>
      </c>
      <c r="E1434" s="282"/>
      <c r="K1434" s="169"/>
      <c r="N1434" s="169"/>
      <c r="P1434" s="169"/>
      <c r="Q1434" s="169"/>
    </row>
    <row r="1435" spans="2:17" hidden="1" x14ac:dyDescent="0.2">
      <c r="B1435" s="292"/>
      <c r="D1435" s="169" t="s">
        <v>626</v>
      </c>
      <c r="E1435" s="282">
        <v>108</v>
      </c>
      <c r="F1435" s="171" t="s">
        <v>656</v>
      </c>
      <c r="G1435" s="172">
        <v>43721</v>
      </c>
      <c r="H1435" s="172">
        <v>42721</v>
      </c>
      <c r="I1435" s="172">
        <v>44521</v>
      </c>
      <c r="J1435" s="173">
        <f t="shared" ref="J1435:J1449" si="365">SUM(H1435+1000)</f>
        <v>43721</v>
      </c>
      <c r="K1435" s="169"/>
      <c r="N1435" s="169"/>
      <c r="P1435" s="169"/>
      <c r="Q1435" s="169"/>
    </row>
    <row r="1436" spans="2:17" hidden="1" x14ac:dyDescent="0.2">
      <c r="B1436" s="292"/>
      <c r="D1436" s="169" t="s">
        <v>611</v>
      </c>
      <c r="E1436" s="282"/>
      <c r="J1436" s="173"/>
      <c r="K1436" s="169"/>
      <c r="N1436" s="169"/>
      <c r="P1436" s="169"/>
      <c r="Q1436" s="169"/>
    </row>
    <row r="1437" spans="2:17" hidden="1" x14ac:dyDescent="0.2">
      <c r="B1437" s="292"/>
      <c r="D1437" s="222" t="s">
        <v>626</v>
      </c>
      <c r="E1437" s="277">
        <v>108</v>
      </c>
      <c r="F1437" s="223" t="s">
        <v>657</v>
      </c>
      <c r="G1437" s="172">
        <v>38800</v>
      </c>
      <c r="H1437" s="224">
        <v>37800</v>
      </c>
      <c r="I1437" s="224">
        <v>40300</v>
      </c>
      <c r="J1437" s="173">
        <f t="shared" si="365"/>
        <v>38800</v>
      </c>
      <c r="K1437" s="169"/>
      <c r="N1437" s="169"/>
      <c r="P1437" s="169"/>
      <c r="Q1437" s="169"/>
    </row>
    <row r="1438" spans="2:17" hidden="1" x14ac:dyDescent="0.2">
      <c r="B1438" s="292"/>
      <c r="D1438" s="222" t="s">
        <v>611</v>
      </c>
      <c r="E1438" s="277"/>
      <c r="F1438" s="223"/>
      <c r="H1438" s="224"/>
      <c r="I1438" s="224"/>
      <c r="J1438" s="173"/>
      <c r="K1438" s="169"/>
      <c r="N1438" s="169"/>
      <c r="P1438" s="169"/>
      <c r="Q1438" s="169"/>
    </row>
    <row r="1439" spans="2:17" hidden="1" x14ac:dyDescent="0.2">
      <c r="B1439" s="222"/>
      <c r="D1439" s="169" t="s">
        <v>626</v>
      </c>
      <c r="E1439" s="282">
        <v>108</v>
      </c>
      <c r="F1439" s="171" t="s">
        <v>659</v>
      </c>
      <c r="G1439" s="172">
        <v>43721</v>
      </c>
      <c r="H1439" s="172">
        <v>42721</v>
      </c>
      <c r="I1439" s="172">
        <v>44521</v>
      </c>
      <c r="J1439" s="173">
        <f t="shared" si="365"/>
        <v>43721</v>
      </c>
      <c r="K1439" s="169"/>
      <c r="N1439" s="169"/>
      <c r="P1439" s="169"/>
      <c r="Q1439" s="169"/>
    </row>
    <row r="1440" spans="2:17" hidden="1" x14ac:dyDescent="0.2">
      <c r="B1440" s="222"/>
      <c r="D1440" s="169" t="s">
        <v>611</v>
      </c>
      <c r="E1440" s="282"/>
      <c r="J1440" s="173"/>
      <c r="K1440" s="169"/>
      <c r="N1440" s="169"/>
      <c r="P1440" s="169"/>
      <c r="Q1440" s="169"/>
    </row>
    <row r="1441" spans="2:17" hidden="1" x14ac:dyDescent="0.2">
      <c r="B1441" s="292"/>
      <c r="D1441" s="169" t="s">
        <v>626</v>
      </c>
      <c r="E1441" s="282">
        <v>108</v>
      </c>
      <c r="F1441" s="171" t="s">
        <v>661</v>
      </c>
      <c r="G1441" s="172">
        <v>43721</v>
      </c>
      <c r="H1441" s="172">
        <v>42721</v>
      </c>
      <c r="I1441" s="172">
        <v>44521</v>
      </c>
      <c r="J1441" s="173">
        <f t="shared" si="365"/>
        <v>43721</v>
      </c>
      <c r="K1441" s="169"/>
      <c r="N1441" s="169"/>
      <c r="P1441" s="169"/>
      <c r="Q1441" s="169"/>
    </row>
    <row r="1442" spans="2:17" hidden="1" x14ac:dyDescent="0.2">
      <c r="B1442" s="292"/>
      <c r="D1442" s="169" t="s">
        <v>611</v>
      </c>
      <c r="E1442" s="282"/>
      <c r="J1442" s="173"/>
      <c r="K1442" s="169"/>
      <c r="N1442" s="169"/>
      <c r="P1442" s="169"/>
      <c r="Q1442" s="169"/>
    </row>
    <row r="1443" spans="2:17" hidden="1" x14ac:dyDescent="0.2">
      <c r="B1443" s="292"/>
      <c r="D1443" s="169" t="s">
        <v>626</v>
      </c>
      <c r="E1443" s="282">
        <v>108</v>
      </c>
      <c r="F1443" s="171" t="s">
        <v>662</v>
      </c>
      <c r="G1443" s="172">
        <v>38824</v>
      </c>
      <c r="H1443" s="172">
        <v>37824</v>
      </c>
      <c r="I1443" s="172">
        <v>39624</v>
      </c>
      <c r="J1443" s="173">
        <f t="shared" si="365"/>
        <v>38824</v>
      </c>
      <c r="K1443" s="169"/>
      <c r="N1443" s="169"/>
      <c r="P1443" s="169"/>
      <c r="Q1443" s="169"/>
    </row>
    <row r="1444" spans="2:17" hidden="1" x14ac:dyDescent="0.2">
      <c r="B1444" s="292"/>
      <c r="D1444" s="169" t="s">
        <v>611</v>
      </c>
      <c r="E1444" s="282"/>
      <c r="J1444" s="173"/>
      <c r="K1444" s="169"/>
      <c r="N1444" s="169"/>
      <c r="P1444" s="169"/>
      <c r="Q1444" s="169"/>
    </row>
    <row r="1445" spans="2:17" hidden="1" x14ac:dyDescent="0.2">
      <c r="B1445" s="292"/>
      <c r="D1445" s="169" t="s">
        <v>626</v>
      </c>
      <c r="E1445" s="282">
        <v>108</v>
      </c>
      <c r="F1445" s="171" t="s">
        <v>663</v>
      </c>
      <c r="G1445" s="172">
        <v>43721</v>
      </c>
      <c r="H1445" s="172">
        <v>42721</v>
      </c>
      <c r="I1445" s="172">
        <v>44521</v>
      </c>
      <c r="J1445" s="173">
        <f t="shared" si="365"/>
        <v>43721</v>
      </c>
      <c r="K1445" s="169"/>
      <c r="N1445" s="169"/>
      <c r="P1445" s="169"/>
      <c r="Q1445" s="169"/>
    </row>
    <row r="1446" spans="2:17" hidden="1" x14ac:dyDescent="0.2">
      <c r="B1446" s="292"/>
      <c r="D1446" s="169" t="s">
        <v>611</v>
      </c>
      <c r="E1446" s="282"/>
      <c r="J1446" s="173"/>
      <c r="K1446" s="169"/>
      <c r="N1446" s="169"/>
      <c r="P1446" s="169"/>
      <c r="Q1446" s="169"/>
    </row>
    <row r="1447" spans="2:17" hidden="1" x14ac:dyDescent="0.2">
      <c r="B1447" s="292"/>
      <c r="D1447" s="169" t="s">
        <v>626</v>
      </c>
      <c r="E1447" s="282">
        <v>108</v>
      </c>
      <c r="F1447" s="171" t="s">
        <v>664</v>
      </c>
      <c r="G1447" s="172">
        <v>39171</v>
      </c>
      <c r="H1447" s="172">
        <v>38171</v>
      </c>
      <c r="I1447" s="172">
        <v>39971</v>
      </c>
      <c r="J1447" s="173">
        <f t="shared" si="365"/>
        <v>39171</v>
      </c>
      <c r="K1447" s="169"/>
      <c r="N1447" s="169"/>
      <c r="P1447" s="169"/>
      <c r="Q1447" s="169"/>
    </row>
    <row r="1448" spans="2:17" hidden="1" x14ac:dyDescent="0.2">
      <c r="B1448" s="292"/>
      <c r="D1448" s="169" t="s">
        <v>611</v>
      </c>
      <c r="E1448" s="282"/>
      <c r="J1448" s="173"/>
      <c r="K1448" s="169"/>
      <c r="N1448" s="169"/>
      <c r="P1448" s="169"/>
      <c r="Q1448" s="169"/>
    </row>
    <row r="1449" spans="2:17" hidden="1" x14ac:dyDescent="0.2">
      <c r="B1449" s="292"/>
      <c r="D1449" s="169" t="s">
        <v>626</v>
      </c>
      <c r="E1449" s="282">
        <v>108</v>
      </c>
      <c r="F1449" s="171" t="s">
        <v>666</v>
      </c>
      <c r="G1449" s="172">
        <v>39171</v>
      </c>
      <c r="H1449" s="172">
        <v>38171</v>
      </c>
      <c r="I1449" s="172">
        <v>39971</v>
      </c>
      <c r="J1449" s="173">
        <f t="shared" si="365"/>
        <v>39171</v>
      </c>
      <c r="K1449" s="169"/>
      <c r="N1449" s="169"/>
      <c r="P1449" s="169"/>
      <c r="Q1449" s="169"/>
    </row>
    <row r="1450" spans="2:17" hidden="1" x14ac:dyDescent="0.2">
      <c r="B1450" s="292"/>
      <c r="D1450" s="226" t="s">
        <v>639</v>
      </c>
      <c r="E1450" s="282"/>
      <c r="K1450" s="169"/>
      <c r="N1450" s="169"/>
      <c r="P1450" s="169"/>
      <c r="Q1450" s="169"/>
    </row>
    <row r="1451" spans="2:17" hidden="1" x14ac:dyDescent="0.2">
      <c r="B1451" s="292"/>
      <c r="D1451" s="226" t="s">
        <v>611</v>
      </c>
      <c r="E1451" s="282"/>
      <c r="K1451" s="169"/>
      <c r="N1451" s="169"/>
      <c r="P1451" s="169"/>
      <c r="Q1451" s="169"/>
    </row>
    <row r="1452" spans="2:17" hidden="1" x14ac:dyDescent="0.2">
      <c r="B1452" s="292"/>
      <c r="D1452" s="169" t="s">
        <v>626</v>
      </c>
      <c r="E1452" s="282">
        <v>108</v>
      </c>
      <c r="F1452" s="171" t="s">
        <v>667</v>
      </c>
      <c r="G1452" s="172">
        <v>37371</v>
      </c>
      <c r="H1452" s="172">
        <v>36371</v>
      </c>
      <c r="I1452" s="172">
        <v>36371</v>
      </c>
      <c r="J1452" s="173">
        <f t="shared" ref="J1452" si="366">SUM(H1452+1000)</f>
        <v>37371</v>
      </c>
      <c r="K1452" s="169"/>
      <c r="N1452" s="169"/>
      <c r="P1452" s="169"/>
      <c r="Q1452" s="169"/>
    </row>
    <row r="1453" spans="2:17" hidden="1" x14ac:dyDescent="0.2">
      <c r="B1453" s="292"/>
      <c r="D1453" s="226" t="s">
        <v>611</v>
      </c>
      <c r="E1453" s="282"/>
      <c r="K1453" s="169"/>
      <c r="N1453" s="169"/>
      <c r="P1453" s="169"/>
      <c r="Q1453" s="169"/>
    </row>
    <row r="1454" spans="2:17" hidden="1" x14ac:dyDescent="0.2">
      <c r="B1454" s="292"/>
      <c r="D1454" s="169" t="s">
        <v>626</v>
      </c>
      <c r="E1454" s="282">
        <v>108</v>
      </c>
      <c r="F1454" s="171" t="s">
        <v>669</v>
      </c>
      <c r="G1454" s="172">
        <v>38823</v>
      </c>
      <c r="H1454" s="172">
        <v>37823</v>
      </c>
      <c r="I1454" s="172">
        <v>39623</v>
      </c>
      <c r="J1454" s="173">
        <f t="shared" ref="J1454:J1463" si="367">SUM(H1454+1000)</f>
        <v>38823</v>
      </c>
      <c r="K1454" s="169"/>
      <c r="N1454" s="169"/>
      <c r="P1454" s="169"/>
      <c r="Q1454" s="169"/>
    </row>
    <row r="1455" spans="2:17" hidden="1" x14ac:dyDescent="0.2">
      <c r="B1455" s="292"/>
      <c r="D1455" s="169" t="s">
        <v>611</v>
      </c>
      <c r="E1455" s="282"/>
      <c r="J1455" s="173"/>
      <c r="K1455" s="169"/>
      <c r="N1455" s="169"/>
      <c r="P1455" s="169"/>
      <c r="Q1455" s="169"/>
    </row>
    <row r="1456" spans="2:17" hidden="1" x14ac:dyDescent="0.2">
      <c r="B1456" s="292"/>
      <c r="D1456" s="169" t="s">
        <v>626</v>
      </c>
      <c r="E1456" s="282">
        <v>108</v>
      </c>
      <c r="F1456" s="171" t="s">
        <v>671</v>
      </c>
      <c r="G1456" s="172">
        <v>38800</v>
      </c>
      <c r="H1456" s="172">
        <v>37800</v>
      </c>
      <c r="I1456" s="172">
        <v>39600</v>
      </c>
      <c r="J1456" s="173">
        <f t="shared" si="367"/>
        <v>38800</v>
      </c>
      <c r="K1456" s="169"/>
      <c r="N1456" s="169"/>
      <c r="P1456" s="169"/>
      <c r="Q1456" s="169"/>
    </row>
    <row r="1457" spans="2:17" hidden="1" x14ac:dyDescent="0.2">
      <c r="B1457" s="292"/>
      <c r="D1457" s="169" t="s">
        <v>611</v>
      </c>
      <c r="E1457" s="282"/>
      <c r="J1457" s="173"/>
      <c r="K1457" s="169"/>
      <c r="N1457" s="169"/>
      <c r="P1457" s="169"/>
      <c r="Q1457" s="169"/>
    </row>
    <row r="1458" spans="2:17" hidden="1" x14ac:dyDescent="0.2">
      <c r="B1458" s="292"/>
      <c r="D1458" s="169" t="s">
        <v>626</v>
      </c>
      <c r="E1458" s="282">
        <v>108</v>
      </c>
      <c r="F1458" s="171" t="s">
        <v>672</v>
      </c>
      <c r="G1458" s="172">
        <v>38824</v>
      </c>
      <c r="H1458" s="172">
        <v>37824</v>
      </c>
      <c r="I1458" s="172">
        <v>39624</v>
      </c>
      <c r="J1458" s="173">
        <f t="shared" si="367"/>
        <v>38824</v>
      </c>
      <c r="K1458" s="169"/>
      <c r="N1458" s="169"/>
      <c r="P1458" s="169"/>
      <c r="Q1458" s="169"/>
    </row>
    <row r="1459" spans="2:17" hidden="1" x14ac:dyDescent="0.2">
      <c r="B1459" s="292"/>
      <c r="D1459" s="226" t="s">
        <v>619</v>
      </c>
      <c r="E1459" s="282"/>
      <c r="J1459" s="173"/>
      <c r="K1459" s="169"/>
      <c r="N1459" s="169"/>
      <c r="P1459" s="169"/>
      <c r="Q1459" s="169"/>
    </row>
    <row r="1460" spans="2:17" hidden="1" x14ac:dyDescent="0.2">
      <c r="B1460" s="292"/>
      <c r="D1460" s="169" t="s">
        <v>611</v>
      </c>
      <c r="E1460" s="282"/>
      <c r="J1460" s="173"/>
      <c r="K1460" s="169"/>
      <c r="N1460" s="169"/>
      <c r="P1460" s="169"/>
      <c r="Q1460" s="169"/>
    </row>
    <row r="1461" spans="2:17" hidden="1" x14ac:dyDescent="0.2">
      <c r="B1461" s="292"/>
      <c r="D1461" s="169" t="s">
        <v>626</v>
      </c>
      <c r="E1461" s="282">
        <v>108</v>
      </c>
      <c r="F1461" s="171" t="s">
        <v>673</v>
      </c>
      <c r="G1461" s="172">
        <v>47331</v>
      </c>
      <c r="J1461" s="173"/>
      <c r="K1461" s="169"/>
      <c r="N1461" s="169"/>
      <c r="P1461" s="169"/>
      <c r="Q1461" s="169"/>
    </row>
    <row r="1462" spans="2:17" hidden="1" x14ac:dyDescent="0.2">
      <c r="B1462" s="292"/>
      <c r="D1462" s="169" t="s">
        <v>611</v>
      </c>
      <c r="E1462" s="282"/>
      <c r="J1462" s="173"/>
      <c r="K1462" s="169"/>
      <c r="N1462" s="169"/>
      <c r="P1462" s="169"/>
      <c r="Q1462" s="169"/>
    </row>
    <row r="1463" spans="2:17" hidden="1" x14ac:dyDescent="0.2">
      <c r="B1463" s="292"/>
      <c r="D1463" s="169" t="s">
        <v>626</v>
      </c>
      <c r="E1463" s="282">
        <v>108</v>
      </c>
      <c r="F1463" s="171" t="s">
        <v>674</v>
      </c>
      <c r="G1463" s="172">
        <v>38824</v>
      </c>
      <c r="H1463" s="172">
        <v>37824</v>
      </c>
      <c r="I1463" s="172">
        <v>39624</v>
      </c>
      <c r="J1463" s="173">
        <f t="shared" si="367"/>
        <v>38824</v>
      </c>
      <c r="K1463" s="169"/>
      <c r="N1463" s="169"/>
      <c r="P1463" s="169"/>
      <c r="Q1463" s="169"/>
    </row>
    <row r="1464" spans="2:17" hidden="1" x14ac:dyDescent="0.2">
      <c r="B1464" s="292"/>
      <c r="D1464" s="226" t="s">
        <v>639</v>
      </c>
      <c r="E1464" s="282"/>
      <c r="K1464" s="169"/>
      <c r="N1464" s="169"/>
      <c r="P1464" s="169"/>
      <c r="Q1464" s="169"/>
    </row>
    <row r="1465" spans="2:17" hidden="1" x14ac:dyDescent="0.2">
      <c r="B1465" s="292"/>
      <c r="D1465" s="226" t="s">
        <v>611</v>
      </c>
      <c r="E1465" s="282"/>
      <c r="K1465" s="169"/>
      <c r="N1465" s="169"/>
      <c r="P1465" s="169"/>
      <c r="Q1465" s="169"/>
    </row>
    <row r="1466" spans="2:17" hidden="1" x14ac:dyDescent="0.2">
      <c r="B1466" s="292"/>
      <c r="D1466" s="221" t="s">
        <v>626</v>
      </c>
      <c r="E1466" s="237">
        <v>108</v>
      </c>
      <c r="F1466" s="228" t="s">
        <v>675</v>
      </c>
      <c r="G1466" s="172">
        <v>37000</v>
      </c>
      <c r="H1466" s="172">
        <v>36000</v>
      </c>
      <c r="I1466" s="172">
        <v>36001</v>
      </c>
      <c r="J1466" s="173">
        <f t="shared" ref="J1466" si="368">SUM(H1466+1000)</f>
        <v>37000</v>
      </c>
      <c r="K1466" s="169"/>
      <c r="N1466" s="169"/>
      <c r="P1466" s="169"/>
      <c r="Q1466" s="169"/>
    </row>
    <row r="1467" spans="2:17" hidden="1" x14ac:dyDescent="0.2">
      <c r="B1467" s="292"/>
      <c r="C1467" s="225"/>
      <c r="D1467" s="221" t="s">
        <v>611</v>
      </c>
      <c r="E1467" s="237"/>
      <c r="F1467" s="228"/>
      <c r="J1467" s="173"/>
      <c r="K1467" s="169"/>
      <c r="N1467" s="169"/>
      <c r="P1467" s="169"/>
      <c r="Q1467" s="169"/>
    </row>
    <row r="1468" spans="2:17" hidden="1" x14ac:dyDescent="0.2">
      <c r="B1468" s="292"/>
      <c r="C1468" s="225"/>
      <c r="D1468" s="221" t="s">
        <v>626</v>
      </c>
      <c r="E1468" s="237">
        <v>108</v>
      </c>
      <c r="F1468" s="228" t="s">
        <v>676</v>
      </c>
      <c r="G1468" s="172">
        <v>37000</v>
      </c>
      <c r="J1468" s="173"/>
      <c r="K1468" s="169"/>
      <c r="N1468" s="169"/>
      <c r="P1468" s="169"/>
      <c r="Q1468" s="169"/>
    </row>
    <row r="1469" spans="2:17" hidden="1" x14ac:dyDescent="0.2">
      <c r="B1469" s="292"/>
      <c r="C1469" s="225"/>
      <c r="D1469" s="169" t="s">
        <v>677</v>
      </c>
      <c r="E1469" s="282">
        <v>109</v>
      </c>
      <c r="F1469" s="171" t="s">
        <v>678</v>
      </c>
      <c r="G1469" s="172">
        <v>50186</v>
      </c>
      <c r="H1469" s="172">
        <v>49186</v>
      </c>
      <c r="I1469" s="172">
        <v>50986</v>
      </c>
      <c r="J1469" s="173">
        <f t="shared" ref="J1469" si="369">SUM(H1469+1000)</f>
        <v>50186</v>
      </c>
      <c r="K1469" s="169"/>
      <c r="N1469" s="169"/>
      <c r="P1469" s="169"/>
      <c r="Q1469" s="169"/>
    </row>
    <row r="1470" spans="2:17" hidden="1" x14ac:dyDescent="0.2">
      <c r="B1470" s="292"/>
      <c r="D1470" s="169" t="s">
        <v>680</v>
      </c>
      <c r="E1470" s="282"/>
      <c r="K1470" s="169"/>
      <c r="N1470" s="169"/>
      <c r="P1470" s="169"/>
      <c r="Q1470" s="169"/>
    </row>
    <row r="1471" spans="2:17" hidden="1" x14ac:dyDescent="0.2">
      <c r="B1471" s="292"/>
      <c r="D1471" s="169" t="s">
        <v>610</v>
      </c>
      <c r="E1471" s="282"/>
      <c r="K1471" s="169"/>
      <c r="N1471" s="169"/>
      <c r="P1471" s="169"/>
      <c r="Q1471" s="169"/>
    </row>
    <row r="1472" spans="2:17" hidden="1" x14ac:dyDescent="0.2">
      <c r="B1472" s="292"/>
      <c r="D1472" s="169" t="s">
        <v>611</v>
      </c>
      <c r="E1472" s="282"/>
      <c r="K1472" s="169"/>
      <c r="N1472" s="169"/>
      <c r="P1472" s="169"/>
      <c r="Q1472" s="169"/>
    </row>
    <row r="1473" spans="2:17" hidden="1" x14ac:dyDescent="0.2">
      <c r="B1473" s="292"/>
      <c r="D1473" s="169" t="s">
        <v>677</v>
      </c>
      <c r="E1473" s="282">
        <v>109</v>
      </c>
      <c r="F1473" s="171" t="s">
        <v>681</v>
      </c>
      <c r="G1473" s="172">
        <v>50186</v>
      </c>
      <c r="H1473" s="172">
        <v>49186</v>
      </c>
      <c r="I1473" s="172">
        <v>50986</v>
      </c>
      <c r="J1473" s="173">
        <f t="shared" ref="J1473" si="370">SUM(H1473+1000)</f>
        <v>50186</v>
      </c>
      <c r="K1473" s="169"/>
      <c r="N1473" s="169"/>
      <c r="P1473" s="169"/>
      <c r="Q1473" s="169"/>
    </row>
    <row r="1474" spans="2:17" hidden="1" x14ac:dyDescent="0.2">
      <c r="B1474" s="292"/>
      <c r="D1474" s="169" t="s">
        <v>680</v>
      </c>
      <c r="E1474" s="282"/>
      <c r="K1474" s="169"/>
      <c r="N1474" s="169"/>
      <c r="P1474" s="169"/>
      <c r="Q1474" s="169"/>
    </row>
    <row r="1475" spans="2:17" hidden="1" x14ac:dyDescent="0.2">
      <c r="B1475" s="292"/>
      <c r="D1475" s="169" t="s">
        <v>619</v>
      </c>
      <c r="E1475" s="282"/>
      <c r="K1475" s="169"/>
      <c r="N1475" s="169"/>
      <c r="P1475" s="169"/>
      <c r="Q1475" s="169"/>
    </row>
    <row r="1476" spans="2:17" hidden="1" x14ac:dyDescent="0.2">
      <c r="B1476" s="292"/>
      <c r="D1476" s="169" t="s">
        <v>611</v>
      </c>
      <c r="E1476" s="282"/>
      <c r="K1476" s="169"/>
      <c r="N1476" s="169"/>
      <c r="P1476" s="169"/>
      <c r="Q1476" s="169"/>
    </row>
    <row r="1477" spans="2:17" hidden="1" x14ac:dyDescent="0.2">
      <c r="B1477" s="292"/>
      <c r="D1477" s="169" t="s">
        <v>677</v>
      </c>
      <c r="E1477" s="282">
        <v>109</v>
      </c>
      <c r="F1477" s="171" t="s">
        <v>682</v>
      </c>
      <c r="G1477" s="172">
        <v>50186</v>
      </c>
      <c r="H1477" s="172">
        <v>49186</v>
      </c>
      <c r="I1477" s="172">
        <v>50986</v>
      </c>
      <c r="J1477" s="173">
        <f t="shared" ref="J1477" si="371">SUM(H1477+1000)</f>
        <v>50186</v>
      </c>
      <c r="K1477" s="169"/>
      <c r="N1477" s="169"/>
      <c r="P1477" s="169"/>
      <c r="Q1477" s="169"/>
    </row>
    <row r="1478" spans="2:17" hidden="1" x14ac:dyDescent="0.2">
      <c r="B1478" s="292"/>
      <c r="D1478" s="169" t="s">
        <v>680</v>
      </c>
      <c r="E1478" s="282"/>
      <c r="K1478" s="169"/>
      <c r="N1478" s="169"/>
      <c r="P1478" s="169"/>
      <c r="Q1478" s="169"/>
    </row>
    <row r="1479" spans="2:17" hidden="1" x14ac:dyDescent="0.2">
      <c r="B1479" s="292"/>
      <c r="D1479" s="169" t="s">
        <v>619</v>
      </c>
      <c r="E1479" s="282"/>
      <c r="K1479" s="169"/>
      <c r="N1479" s="169"/>
      <c r="P1479" s="169"/>
      <c r="Q1479" s="169"/>
    </row>
    <row r="1480" spans="2:17" hidden="1" x14ac:dyDescent="0.2">
      <c r="B1480" s="292"/>
      <c r="D1480" s="169" t="s">
        <v>611</v>
      </c>
      <c r="E1480" s="282"/>
      <c r="K1480" s="169"/>
      <c r="N1480" s="169"/>
      <c r="P1480" s="169"/>
      <c r="Q1480" s="169"/>
    </row>
    <row r="1481" spans="2:17" hidden="1" x14ac:dyDescent="0.2">
      <c r="B1481" s="292"/>
      <c r="D1481" s="169" t="s">
        <v>684</v>
      </c>
      <c r="E1481" s="282">
        <v>109</v>
      </c>
      <c r="F1481" s="171" t="s">
        <v>685</v>
      </c>
      <c r="G1481" s="172">
        <v>50458</v>
      </c>
      <c r="H1481" s="172">
        <v>49458</v>
      </c>
      <c r="I1481" s="172">
        <v>51258</v>
      </c>
      <c r="J1481" s="173">
        <f t="shared" ref="J1481" si="372">SUM(H1481+1000)</f>
        <v>50458</v>
      </c>
      <c r="K1481" s="169"/>
      <c r="N1481" s="169"/>
      <c r="P1481" s="169"/>
      <c r="Q1481" s="169"/>
    </row>
    <row r="1482" spans="2:17" hidden="1" x14ac:dyDescent="0.2">
      <c r="B1482" s="292"/>
      <c r="D1482" s="169" t="s">
        <v>680</v>
      </c>
      <c r="E1482" s="282"/>
      <c r="K1482" s="169"/>
      <c r="N1482" s="169"/>
      <c r="P1482" s="169"/>
      <c r="Q1482" s="169"/>
    </row>
    <row r="1483" spans="2:17" hidden="1" x14ac:dyDescent="0.2">
      <c r="B1483" s="292"/>
      <c r="D1483" s="169" t="s">
        <v>610</v>
      </c>
      <c r="E1483" s="282"/>
      <c r="K1483" s="169"/>
      <c r="N1483" s="169"/>
      <c r="P1483" s="169"/>
      <c r="Q1483" s="169"/>
    </row>
    <row r="1484" spans="2:17" hidden="1" x14ac:dyDescent="0.2">
      <c r="B1484" s="292"/>
      <c r="D1484" s="169" t="s">
        <v>611</v>
      </c>
      <c r="E1484" s="282"/>
      <c r="K1484" s="169"/>
      <c r="N1484" s="169"/>
      <c r="P1484" s="169"/>
      <c r="Q1484" s="169"/>
    </row>
    <row r="1485" spans="2:17" hidden="1" x14ac:dyDescent="0.2">
      <c r="B1485" s="292"/>
      <c r="D1485" s="169" t="s">
        <v>684</v>
      </c>
      <c r="E1485" s="282">
        <v>109</v>
      </c>
      <c r="F1485" s="171" t="s">
        <v>686</v>
      </c>
      <c r="G1485" s="172">
        <v>49200</v>
      </c>
      <c r="H1485" s="172">
        <v>48200</v>
      </c>
      <c r="I1485" s="172">
        <v>50000</v>
      </c>
      <c r="J1485" s="173">
        <f t="shared" ref="J1485" si="373">SUM(H1485+1000)</f>
        <v>49200</v>
      </c>
      <c r="K1485" s="169"/>
      <c r="N1485" s="169"/>
      <c r="P1485" s="169"/>
      <c r="Q1485" s="169"/>
    </row>
    <row r="1486" spans="2:17" hidden="1" x14ac:dyDescent="0.2">
      <c r="B1486" s="292"/>
      <c r="D1486" s="169" t="s">
        <v>680</v>
      </c>
      <c r="E1486" s="282"/>
      <c r="K1486" s="169"/>
      <c r="N1486" s="169"/>
      <c r="P1486" s="169"/>
      <c r="Q1486" s="169"/>
    </row>
    <row r="1487" spans="2:17" hidden="1" x14ac:dyDescent="0.2">
      <c r="B1487" s="292"/>
      <c r="D1487" s="169" t="s">
        <v>619</v>
      </c>
      <c r="E1487" s="282"/>
      <c r="K1487" s="169"/>
      <c r="N1487" s="169"/>
      <c r="P1487" s="169"/>
      <c r="Q1487" s="169"/>
    </row>
    <row r="1488" spans="2:17" hidden="1" x14ac:dyDescent="0.2">
      <c r="B1488" s="292"/>
      <c r="D1488" s="169" t="s">
        <v>611</v>
      </c>
      <c r="E1488" s="282"/>
      <c r="K1488" s="169"/>
      <c r="N1488" s="169"/>
      <c r="P1488" s="169"/>
      <c r="Q1488" s="169"/>
    </row>
    <row r="1489" spans="2:17" hidden="1" x14ac:dyDescent="0.2">
      <c r="B1489" s="292"/>
      <c r="D1489" s="169" t="s">
        <v>684</v>
      </c>
      <c r="E1489" s="282">
        <v>109</v>
      </c>
      <c r="F1489" s="171" t="s">
        <v>687</v>
      </c>
      <c r="G1489" s="172">
        <v>49626</v>
      </c>
      <c r="H1489" s="172">
        <v>48626</v>
      </c>
      <c r="I1489" s="172">
        <v>50426</v>
      </c>
      <c r="J1489" s="173">
        <f t="shared" ref="J1489" si="374">SUM(H1489+1000)</f>
        <v>49626</v>
      </c>
      <c r="K1489" s="169"/>
      <c r="N1489" s="169"/>
      <c r="P1489" s="169"/>
      <c r="Q1489" s="169"/>
    </row>
    <row r="1490" spans="2:17" hidden="1" x14ac:dyDescent="0.2">
      <c r="B1490" s="292"/>
      <c r="D1490" s="169" t="s">
        <v>680</v>
      </c>
      <c r="E1490" s="282"/>
      <c r="K1490" s="169"/>
      <c r="N1490" s="169"/>
      <c r="P1490" s="169"/>
      <c r="Q1490" s="169"/>
    </row>
    <row r="1491" spans="2:17" hidden="1" x14ac:dyDescent="0.2">
      <c r="B1491" s="292"/>
      <c r="D1491" s="169" t="s">
        <v>619</v>
      </c>
      <c r="E1491" s="282"/>
      <c r="K1491" s="169"/>
      <c r="N1491" s="169"/>
      <c r="P1491" s="169"/>
      <c r="Q1491" s="169"/>
    </row>
    <row r="1492" spans="2:17" hidden="1" x14ac:dyDescent="0.2">
      <c r="B1492" s="292"/>
      <c r="D1492" s="169" t="s">
        <v>611</v>
      </c>
      <c r="E1492" s="282"/>
      <c r="K1492" s="169"/>
      <c r="N1492" s="169"/>
      <c r="P1492" s="169"/>
      <c r="Q1492" s="169"/>
    </row>
    <row r="1493" spans="2:17" hidden="1" x14ac:dyDescent="0.2">
      <c r="B1493" s="292"/>
      <c r="D1493" s="169" t="s">
        <v>684</v>
      </c>
      <c r="E1493" s="282">
        <v>109</v>
      </c>
      <c r="F1493" s="171" t="s">
        <v>1017</v>
      </c>
      <c r="G1493" s="172">
        <v>55130</v>
      </c>
      <c r="H1493" s="172">
        <v>54130</v>
      </c>
      <c r="I1493" s="172">
        <v>55930</v>
      </c>
      <c r="J1493" s="173">
        <f t="shared" ref="J1493" si="375">SUM(H1493+1000)</f>
        <v>55130</v>
      </c>
      <c r="K1493" s="169"/>
      <c r="N1493" s="169"/>
      <c r="P1493" s="169"/>
      <c r="Q1493" s="169"/>
    </row>
    <row r="1494" spans="2:17" hidden="1" x14ac:dyDescent="0.2">
      <c r="B1494" s="292"/>
      <c r="D1494" s="169" t="s">
        <v>680</v>
      </c>
      <c r="E1494" s="282"/>
      <c r="K1494" s="169"/>
      <c r="N1494" s="169"/>
      <c r="P1494" s="169"/>
      <c r="Q1494" s="169"/>
    </row>
    <row r="1495" spans="2:17" hidden="1" x14ac:dyDescent="0.2">
      <c r="B1495" s="292"/>
      <c r="D1495" s="169" t="s">
        <v>619</v>
      </c>
      <c r="E1495" s="282"/>
      <c r="K1495" s="169"/>
      <c r="N1495" s="169"/>
      <c r="P1495" s="169"/>
      <c r="Q1495" s="169"/>
    </row>
    <row r="1496" spans="2:17" hidden="1" x14ac:dyDescent="0.2">
      <c r="B1496" s="292"/>
      <c r="D1496" s="169" t="s">
        <v>611</v>
      </c>
      <c r="E1496" s="282"/>
      <c r="K1496" s="169"/>
      <c r="N1496" s="169"/>
      <c r="P1496" s="169"/>
      <c r="Q1496" s="169"/>
    </row>
    <row r="1497" spans="2:17" hidden="1" x14ac:dyDescent="0.2">
      <c r="B1497" s="292"/>
      <c r="D1497" s="169" t="s">
        <v>684</v>
      </c>
      <c r="E1497" s="282">
        <v>109</v>
      </c>
      <c r="F1497" s="171" t="s">
        <v>690</v>
      </c>
      <c r="G1497" s="172">
        <v>59209</v>
      </c>
      <c r="H1497" s="172">
        <v>58209</v>
      </c>
      <c r="I1497" s="172">
        <v>60009</v>
      </c>
      <c r="J1497" s="173">
        <f t="shared" ref="J1497" si="376">SUM(H1497+1000)</f>
        <v>59209</v>
      </c>
      <c r="K1497" s="169"/>
      <c r="N1497" s="169"/>
      <c r="P1497" s="169"/>
      <c r="Q1497" s="169"/>
    </row>
    <row r="1498" spans="2:17" hidden="1" x14ac:dyDescent="0.2">
      <c r="B1498" s="292"/>
      <c r="D1498" s="169" t="s">
        <v>619</v>
      </c>
      <c r="E1498" s="282"/>
      <c r="K1498" s="169"/>
      <c r="N1498" s="169"/>
      <c r="P1498" s="169"/>
      <c r="Q1498" s="169"/>
    </row>
    <row r="1499" spans="2:17" hidden="1" x14ac:dyDescent="0.2">
      <c r="B1499" s="292"/>
      <c r="D1499" s="169" t="s">
        <v>684</v>
      </c>
      <c r="E1499" s="282">
        <v>109</v>
      </c>
      <c r="F1499" s="171" t="s">
        <v>691</v>
      </c>
      <c r="G1499" s="172">
        <v>50300</v>
      </c>
      <c r="H1499" s="172">
        <v>49300</v>
      </c>
      <c r="I1499" s="172">
        <v>51100</v>
      </c>
      <c r="J1499" s="173">
        <f t="shared" ref="J1499" si="377">SUM(H1499+1000)</f>
        <v>50300</v>
      </c>
      <c r="K1499" s="169"/>
      <c r="N1499" s="169"/>
      <c r="P1499" s="169"/>
      <c r="Q1499" s="169"/>
    </row>
    <row r="1500" spans="2:17" hidden="1" x14ac:dyDescent="0.2">
      <c r="B1500" s="292"/>
      <c r="D1500" s="169" t="s">
        <v>680</v>
      </c>
      <c r="E1500" s="282"/>
      <c r="K1500" s="169"/>
      <c r="N1500" s="169"/>
      <c r="P1500" s="169"/>
      <c r="Q1500" s="169"/>
    </row>
    <row r="1501" spans="2:17" hidden="1" x14ac:dyDescent="0.2">
      <c r="B1501" s="292"/>
      <c r="D1501" s="169" t="s">
        <v>610</v>
      </c>
      <c r="E1501" s="282"/>
      <c r="K1501" s="169"/>
      <c r="N1501" s="169"/>
      <c r="P1501" s="169"/>
      <c r="Q1501" s="169"/>
    </row>
    <row r="1502" spans="2:17" hidden="1" x14ac:dyDescent="0.2">
      <c r="B1502" s="292"/>
      <c r="D1502" s="169" t="s">
        <v>611</v>
      </c>
      <c r="E1502" s="282"/>
      <c r="K1502" s="169"/>
      <c r="N1502" s="169"/>
      <c r="P1502" s="169"/>
      <c r="Q1502" s="169"/>
    </row>
    <row r="1503" spans="2:17" hidden="1" x14ac:dyDescent="0.2">
      <c r="B1503" s="292"/>
      <c r="D1503" s="222" t="s">
        <v>684</v>
      </c>
      <c r="E1503" s="277">
        <v>109</v>
      </c>
      <c r="F1503" s="223" t="s">
        <v>692</v>
      </c>
      <c r="G1503" s="172">
        <v>48940</v>
      </c>
      <c r="H1503" s="224">
        <v>47940</v>
      </c>
      <c r="I1503" s="224">
        <v>2396</v>
      </c>
      <c r="J1503" s="173">
        <f t="shared" ref="J1503" si="378">SUM(H1503+1000)</f>
        <v>48940</v>
      </c>
      <c r="K1503" s="169"/>
      <c r="N1503" s="169"/>
      <c r="P1503" s="169"/>
      <c r="Q1503" s="169"/>
    </row>
    <row r="1504" spans="2:17" hidden="1" x14ac:dyDescent="0.2">
      <c r="B1504" s="222"/>
      <c r="D1504" s="169" t="s">
        <v>680</v>
      </c>
      <c r="E1504" s="277"/>
      <c r="F1504" s="223"/>
      <c r="H1504" s="224"/>
      <c r="I1504" s="224"/>
      <c r="K1504" s="169"/>
      <c r="N1504" s="169"/>
      <c r="P1504" s="169"/>
      <c r="Q1504" s="169"/>
    </row>
    <row r="1505" spans="2:17" hidden="1" x14ac:dyDescent="0.2">
      <c r="B1505" s="222"/>
      <c r="D1505" s="169" t="s">
        <v>619</v>
      </c>
      <c r="E1505" s="277"/>
      <c r="F1505" s="223"/>
      <c r="H1505" s="224"/>
      <c r="I1505" s="224"/>
      <c r="K1505" s="169"/>
      <c r="N1505" s="169"/>
      <c r="P1505" s="169"/>
      <c r="Q1505" s="169"/>
    </row>
    <row r="1506" spans="2:17" hidden="1" x14ac:dyDescent="0.2">
      <c r="B1506" s="222"/>
      <c r="D1506" s="169" t="s">
        <v>611</v>
      </c>
      <c r="E1506" s="277"/>
      <c r="F1506" s="223"/>
      <c r="H1506" s="224"/>
      <c r="I1506" s="224"/>
      <c r="K1506" s="169"/>
      <c r="N1506" s="169"/>
      <c r="P1506" s="169"/>
      <c r="Q1506" s="169"/>
    </row>
    <row r="1507" spans="2:17" hidden="1" x14ac:dyDescent="0.2">
      <c r="B1507" s="222"/>
      <c r="D1507" s="169" t="s">
        <v>684</v>
      </c>
      <c r="E1507" s="282">
        <v>109</v>
      </c>
      <c r="F1507" s="171" t="s">
        <v>693</v>
      </c>
      <c r="G1507" s="172">
        <v>55130</v>
      </c>
      <c r="H1507" s="172">
        <v>54130</v>
      </c>
      <c r="I1507" s="172">
        <v>55930</v>
      </c>
      <c r="J1507" s="173">
        <f t="shared" ref="J1507" si="379">SUM(H1507+1000)</f>
        <v>55130</v>
      </c>
      <c r="K1507" s="169"/>
      <c r="N1507" s="169"/>
      <c r="P1507" s="169"/>
      <c r="Q1507" s="169"/>
    </row>
    <row r="1508" spans="2:17" hidden="1" x14ac:dyDescent="0.2">
      <c r="B1508" s="292"/>
      <c r="D1508" s="169" t="s">
        <v>680</v>
      </c>
      <c r="E1508" s="282"/>
      <c r="K1508" s="169"/>
      <c r="N1508" s="169"/>
      <c r="P1508" s="169"/>
      <c r="Q1508" s="169"/>
    </row>
    <row r="1509" spans="2:17" hidden="1" x14ac:dyDescent="0.2">
      <c r="B1509" s="292"/>
      <c r="D1509" s="169" t="s">
        <v>619</v>
      </c>
      <c r="E1509" s="282"/>
      <c r="K1509" s="169"/>
      <c r="N1509" s="169"/>
      <c r="P1509" s="169"/>
      <c r="Q1509" s="169"/>
    </row>
    <row r="1510" spans="2:17" hidden="1" x14ac:dyDescent="0.2">
      <c r="B1510" s="292"/>
      <c r="D1510" s="169" t="s">
        <v>611</v>
      </c>
      <c r="E1510" s="282"/>
      <c r="K1510" s="169"/>
      <c r="N1510" s="169"/>
      <c r="P1510" s="169"/>
      <c r="Q1510" s="169"/>
    </row>
    <row r="1511" spans="2:17" hidden="1" x14ac:dyDescent="0.2">
      <c r="B1511" s="292"/>
      <c r="D1511" s="169" t="s">
        <v>684</v>
      </c>
      <c r="E1511" s="282">
        <v>109</v>
      </c>
      <c r="F1511" s="171" t="s">
        <v>694</v>
      </c>
      <c r="G1511" s="172">
        <v>47736</v>
      </c>
      <c r="H1511" s="172">
        <v>46736</v>
      </c>
      <c r="I1511" s="172">
        <v>49991</v>
      </c>
      <c r="J1511" s="173">
        <f t="shared" ref="J1511" si="380">SUM(H1511+1000)</f>
        <v>47736</v>
      </c>
      <c r="K1511" s="169"/>
      <c r="N1511" s="169"/>
      <c r="P1511" s="169"/>
      <c r="Q1511" s="169"/>
    </row>
    <row r="1512" spans="2:17" hidden="1" x14ac:dyDescent="0.2">
      <c r="B1512" s="292"/>
      <c r="D1512" s="169" t="s">
        <v>696</v>
      </c>
      <c r="E1512" s="282"/>
      <c r="K1512" s="169"/>
      <c r="N1512" s="169"/>
      <c r="P1512" s="169"/>
      <c r="Q1512" s="169"/>
    </row>
    <row r="1513" spans="2:17" hidden="1" x14ac:dyDescent="0.2">
      <c r="B1513" s="292"/>
      <c r="D1513" s="169" t="s">
        <v>610</v>
      </c>
      <c r="E1513" s="282"/>
      <c r="K1513" s="169"/>
      <c r="N1513" s="169"/>
      <c r="P1513" s="169"/>
      <c r="Q1513" s="169"/>
    </row>
    <row r="1514" spans="2:17" hidden="1" x14ac:dyDescent="0.2">
      <c r="B1514" s="292"/>
      <c r="D1514" s="169" t="s">
        <v>611</v>
      </c>
      <c r="E1514" s="282"/>
      <c r="K1514" s="169"/>
      <c r="N1514" s="169"/>
      <c r="P1514" s="169"/>
      <c r="Q1514" s="169"/>
    </row>
    <row r="1515" spans="2:17" hidden="1" x14ac:dyDescent="0.2">
      <c r="B1515" s="292"/>
      <c r="D1515" s="169" t="s">
        <v>684</v>
      </c>
      <c r="E1515" s="282">
        <v>109</v>
      </c>
      <c r="F1515" s="171" t="s">
        <v>697</v>
      </c>
      <c r="G1515" s="172">
        <v>55130</v>
      </c>
      <c r="H1515" s="172">
        <v>54130</v>
      </c>
      <c r="I1515" s="172">
        <v>55930</v>
      </c>
      <c r="J1515" s="173">
        <f t="shared" ref="J1515" si="381">SUM(H1515+1000)</f>
        <v>55130</v>
      </c>
      <c r="K1515" s="169"/>
      <c r="N1515" s="169"/>
      <c r="P1515" s="169"/>
      <c r="Q1515" s="169"/>
    </row>
    <row r="1516" spans="2:17" hidden="1" x14ac:dyDescent="0.2">
      <c r="B1516" s="292"/>
      <c r="D1516" s="169" t="s">
        <v>619</v>
      </c>
      <c r="E1516" s="282"/>
      <c r="K1516" s="169"/>
      <c r="N1516" s="169"/>
      <c r="P1516" s="169"/>
      <c r="Q1516" s="169"/>
    </row>
    <row r="1517" spans="2:17" hidden="1" x14ac:dyDescent="0.2">
      <c r="B1517" s="292"/>
      <c r="D1517" s="222" t="s">
        <v>684</v>
      </c>
      <c r="E1517" s="277">
        <v>109</v>
      </c>
      <c r="F1517" s="223" t="s">
        <v>698</v>
      </c>
      <c r="G1517" s="172">
        <v>48878</v>
      </c>
      <c r="H1517" s="224">
        <v>47878</v>
      </c>
      <c r="I1517" s="224">
        <v>2458</v>
      </c>
      <c r="J1517" s="173">
        <f t="shared" ref="J1517" si="382">SUM(H1517+1000)</f>
        <v>48878</v>
      </c>
      <c r="K1517" s="169"/>
      <c r="N1517" s="169"/>
      <c r="P1517" s="169"/>
      <c r="Q1517" s="169"/>
    </row>
    <row r="1518" spans="2:17" hidden="1" x14ac:dyDescent="0.2">
      <c r="B1518" s="222"/>
      <c r="D1518" s="169" t="s">
        <v>680</v>
      </c>
      <c r="E1518" s="277"/>
      <c r="F1518" s="223"/>
      <c r="H1518" s="224"/>
      <c r="I1518" s="224"/>
      <c r="K1518" s="169"/>
      <c r="N1518" s="169"/>
      <c r="P1518" s="169"/>
      <c r="Q1518" s="169"/>
    </row>
    <row r="1519" spans="2:17" hidden="1" x14ac:dyDescent="0.2">
      <c r="B1519" s="222"/>
      <c r="D1519" s="169" t="s">
        <v>610</v>
      </c>
      <c r="E1519" s="277"/>
      <c r="F1519" s="223"/>
      <c r="H1519" s="224"/>
      <c r="I1519" s="224"/>
      <c r="K1519" s="169"/>
      <c r="N1519" s="169"/>
      <c r="P1519" s="169"/>
      <c r="Q1519" s="169"/>
    </row>
    <row r="1520" spans="2:17" hidden="1" x14ac:dyDescent="0.2">
      <c r="B1520" s="222"/>
      <c r="D1520" s="169" t="s">
        <v>611</v>
      </c>
      <c r="E1520" s="277"/>
      <c r="F1520" s="223"/>
      <c r="H1520" s="224"/>
      <c r="I1520" s="224"/>
      <c r="K1520" s="169"/>
      <c r="N1520" s="169"/>
      <c r="P1520" s="169"/>
      <c r="Q1520" s="169"/>
    </row>
    <row r="1521" spans="2:17" hidden="1" x14ac:dyDescent="0.2">
      <c r="B1521" s="222"/>
      <c r="D1521" s="169" t="s">
        <v>684</v>
      </c>
      <c r="E1521" s="282">
        <v>109</v>
      </c>
      <c r="F1521" s="171" t="s">
        <v>699</v>
      </c>
      <c r="G1521" s="172">
        <v>46641</v>
      </c>
      <c r="H1521" s="172">
        <v>45641</v>
      </c>
      <c r="I1521" s="172">
        <v>47441</v>
      </c>
      <c r="J1521" s="173">
        <f t="shared" ref="J1521:J1523" si="383">SUM(H1521+1000)</f>
        <v>46641</v>
      </c>
      <c r="K1521" s="169"/>
      <c r="N1521" s="169"/>
      <c r="P1521" s="169"/>
      <c r="Q1521" s="169"/>
    </row>
    <row r="1522" spans="2:17" hidden="1" x14ac:dyDescent="0.2">
      <c r="B1522" s="222"/>
      <c r="D1522" s="169" t="s">
        <v>611</v>
      </c>
      <c r="E1522" s="282"/>
      <c r="J1522" s="173"/>
      <c r="K1522" s="169"/>
      <c r="N1522" s="169"/>
      <c r="P1522" s="169"/>
      <c r="Q1522" s="169"/>
    </row>
    <row r="1523" spans="2:17" hidden="1" x14ac:dyDescent="0.2">
      <c r="B1523" s="292"/>
      <c r="D1523" s="169" t="s">
        <v>684</v>
      </c>
      <c r="E1523" s="282">
        <v>109</v>
      </c>
      <c r="F1523" s="171" t="s">
        <v>700</v>
      </c>
      <c r="G1523" s="172">
        <v>48100</v>
      </c>
      <c r="H1523" s="172">
        <v>47100</v>
      </c>
      <c r="I1523" s="172">
        <v>48900</v>
      </c>
      <c r="J1523" s="173">
        <f t="shared" si="383"/>
        <v>48100</v>
      </c>
      <c r="K1523" s="169"/>
      <c r="N1523" s="169"/>
      <c r="P1523" s="169"/>
      <c r="Q1523" s="169"/>
    </row>
    <row r="1524" spans="2:17" hidden="1" x14ac:dyDescent="0.2">
      <c r="B1524" s="292"/>
      <c r="D1524" s="169" t="s">
        <v>680</v>
      </c>
      <c r="E1524" s="282"/>
      <c r="K1524" s="169"/>
      <c r="N1524" s="169"/>
      <c r="P1524" s="169"/>
      <c r="Q1524" s="169"/>
    </row>
    <row r="1525" spans="2:17" hidden="1" x14ac:dyDescent="0.2">
      <c r="B1525" s="292"/>
      <c r="D1525" s="169" t="s">
        <v>619</v>
      </c>
      <c r="E1525" s="282"/>
      <c r="K1525" s="169"/>
      <c r="N1525" s="169"/>
      <c r="P1525" s="169"/>
      <c r="Q1525" s="169"/>
    </row>
    <row r="1526" spans="2:17" hidden="1" x14ac:dyDescent="0.2">
      <c r="B1526" s="292"/>
      <c r="D1526" s="169" t="s">
        <v>611</v>
      </c>
      <c r="E1526" s="282"/>
      <c r="K1526" s="169"/>
      <c r="N1526" s="169"/>
      <c r="P1526" s="169"/>
      <c r="Q1526" s="169"/>
    </row>
    <row r="1527" spans="2:17" hidden="1" x14ac:dyDescent="0.2">
      <c r="B1527" s="292"/>
      <c r="D1527" s="169" t="s">
        <v>684</v>
      </c>
      <c r="E1527" s="282">
        <v>109</v>
      </c>
      <c r="F1527" s="171" t="s">
        <v>701</v>
      </c>
      <c r="G1527" s="172">
        <v>47089</v>
      </c>
      <c r="H1527" s="172">
        <v>46089</v>
      </c>
      <c r="I1527" s="172">
        <v>47889</v>
      </c>
      <c r="J1527" s="173">
        <f t="shared" ref="J1527" si="384">SUM(H1527+1000)</f>
        <v>47089</v>
      </c>
      <c r="K1527" s="169"/>
      <c r="N1527" s="169"/>
      <c r="P1527" s="169"/>
      <c r="Q1527" s="169"/>
    </row>
    <row r="1528" spans="2:17" hidden="1" x14ac:dyDescent="0.2">
      <c r="B1528" s="292"/>
      <c r="D1528" s="169" t="s">
        <v>680</v>
      </c>
      <c r="E1528" s="282"/>
      <c r="K1528" s="169"/>
      <c r="N1528" s="169"/>
      <c r="P1528" s="169"/>
      <c r="Q1528" s="169"/>
    </row>
    <row r="1529" spans="2:17" hidden="1" x14ac:dyDescent="0.2">
      <c r="B1529" s="292"/>
      <c r="D1529" s="169" t="s">
        <v>611</v>
      </c>
      <c r="E1529" s="282"/>
      <c r="K1529" s="169"/>
      <c r="N1529" s="169"/>
      <c r="P1529" s="169"/>
      <c r="Q1529" s="169"/>
    </row>
    <row r="1530" spans="2:17" hidden="1" x14ac:dyDescent="0.2">
      <c r="B1530" s="292"/>
      <c r="D1530" s="169" t="s">
        <v>684</v>
      </c>
      <c r="E1530" s="282">
        <v>109</v>
      </c>
      <c r="F1530" s="171" t="s">
        <v>703</v>
      </c>
      <c r="G1530" s="172">
        <v>50458</v>
      </c>
      <c r="H1530" s="172">
        <v>49458</v>
      </c>
      <c r="I1530" s="172">
        <v>51258</v>
      </c>
      <c r="J1530" s="173">
        <f t="shared" ref="J1530" si="385">SUM(H1530+1000)</f>
        <v>50458</v>
      </c>
      <c r="K1530" s="169"/>
      <c r="N1530" s="169"/>
      <c r="P1530" s="169"/>
      <c r="Q1530" s="169"/>
    </row>
    <row r="1531" spans="2:17" hidden="1" x14ac:dyDescent="0.2">
      <c r="B1531" s="292"/>
      <c r="D1531" s="169" t="s">
        <v>680</v>
      </c>
      <c r="E1531" s="282"/>
      <c r="K1531" s="169"/>
      <c r="N1531" s="169"/>
      <c r="P1531" s="169"/>
      <c r="Q1531" s="169"/>
    </row>
    <row r="1532" spans="2:17" hidden="1" x14ac:dyDescent="0.2">
      <c r="B1532" s="292"/>
      <c r="D1532" s="169" t="s">
        <v>610</v>
      </c>
      <c r="E1532" s="282"/>
      <c r="K1532" s="169"/>
      <c r="N1532" s="169"/>
      <c r="P1532" s="169"/>
      <c r="Q1532" s="169"/>
    </row>
    <row r="1533" spans="2:17" hidden="1" x14ac:dyDescent="0.2">
      <c r="B1533" s="292"/>
      <c r="D1533" s="169" t="s">
        <v>611</v>
      </c>
      <c r="E1533" s="282"/>
      <c r="K1533" s="169"/>
      <c r="N1533" s="169"/>
      <c r="P1533" s="169"/>
      <c r="Q1533" s="169"/>
    </row>
    <row r="1534" spans="2:17" hidden="1" x14ac:dyDescent="0.2">
      <c r="B1534" s="292"/>
      <c r="D1534" s="239" t="s">
        <v>1018</v>
      </c>
      <c r="E1534" s="282">
        <v>109</v>
      </c>
      <c r="F1534" s="257" t="s">
        <v>705</v>
      </c>
      <c r="G1534" s="172">
        <v>43000</v>
      </c>
      <c r="H1534" s="172">
        <v>42000</v>
      </c>
      <c r="I1534" s="172">
        <v>44444</v>
      </c>
      <c r="J1534" s="173">
        <f t="shared" ref="J1534" si="386">SUM(H1534+1000)</f>
        <v>43000</v>
      </c>
      <c r="K1534" s="169"/>
      <c r="N1534" s="169"/>
      <c r="P1534" s="169"/>
      <c r="Q1534" s="169"/>
    </row>
    <row r="1535" spans="2:17" hidden="1" x14ac:dyDescent="0.2">
      <c r="B1535" s="292"/>
      <c r="D1535" s="239" t="s">
        <v>706</v>
      </c>
      <c r="E1535" s="282"/>
      <c r="F1535" s="257"/>
      <c r="K1535" s="169"/>
      <c r="N1535" s="169"/>
      <c r="P1535" s="169"/>
      <c r="Q1535" s="169"/>
    </row>
    <row r="1536" spans="2:17" hidden="1" x14ac:dyDescent="0.2">
      <c r="B1536" s="292"/>
      <c r="D1536" s="239" t="s">
        <v>619</v>
      </c>
      <c r="E1536" s="282"/>
      <c r="F1536" s="257"/>
      <c r="K1536" s="169"/>
      <c r="N1536" s="169"/>
      <c r="P1536" s="169"/>
      <c r="Q1536" s="169"/>
    </row>
    <row r="1537" spans="2:17" hidden="1" x14ac:dyDescent="0.2">
      <c r="B1537" s="292"/>
      <c r="D1537" s="239" t="s">
        <v>611</v>
      </c>
      <c r="E1537" s="282"/>
      <c r="F1537" s="257"/>
      <c r="K1537" s="169"/>
      <c r="N1537" s="169"/>
      <c r="P1537" s="169"/>
      <c r="Q1537" s="169"/>
    </row>
    <row r="1538" spans="2:17" hidden="1" x14ac:dyDescent="0.2">
      <c r="B1538" s="226"/>
      <c r="D1538" s="226" t="s">
        <v>708</v>
      </c>
      <c r="E1538" s="279">
        <v>109</v>
      </c>
      <c r="F1538" s="227" t="s">
        <v>709</v>
      </c>
      <c r="G1538" s="172">
        <v>56000</v>
      </c>
      <c r="H1538" s="228">
        <v>55000</v>
      </c>
      <c r="I1538" s="228">
        <v>55001</v>
      </c>
      <c r="J1538" s="173">
        <f t="shared" ref="J1538:J1539" si="387">SUM(H1538+1000)</f>
        <v>56000</v>
      </c>
      <c r="K1538" s="169"/>
      <c r="N1538" s="169"/>
      <c r="P1538" s="169"/>
      <c r="Q1538" s="169"/>
    </row>
    <row r="1539" spans="2:17" hidden="1" x14ac:dyDescent="0.2">
      <c r="B1539" s="226"/>
      <c r="C1539" s="226"/>
      <c r="D1539" s="169" t="s">
        <v>1019</v>
      </c>
      <c r="E1539" s="281">
        <v>109</v>
      </c>
      <c r="F1539" s="171" t="s">
        <v>715</v>
      </c>
      <c r="G1539" s="172">
        <v>58032</v>
      </c>
      <c r="H1539" s="172">
        <v>57032</v>
      </c>
      <c r="I1539" s="172">
        <v>58832</v>
      </c>
      <c r="J1539" s="173">
        <f t="shared" si="387"/>
        <v>58032</v>
      </c>
      <c r="K1539" s="169"/>
      <c r="N1539" s="169"/>
      <c r="P1539" s="169"/>
      <c r="Q1539" s="169"/>
    </row>
    <row r="1540" spans="2:17" hidden="1" x14ac:dyDescent="0.2">
      <c r="B1540" s="226"/>
      <c r="D1540" s="239" t="s">
        <v>706</v>
      </c>
      <c r="E1540" s="281"/>
      <c r="J1540" s="173"/>
      <c r="K1540" s="169"/>
      <c r="N1540" s="169"/>
      <c r="P1540" s="169"/>
      <c r="Q1540" s="169"/>
    </row>
    <row r="1541" spans="2:17" hidden="1" x14ac:dyDescent="0.2">
      <c r="B1541" s="292"/>
      <c r="D1541" s="169" t="s">
        <v>611</v>
      </c>
      <c r="E1541" s="281"/>
      <c r="K1541" s="169"/>
      <c r="N1541" s="169"/>
      <c r="P1541" s="169"/>
      <c r="Q1541" s="169"/>
    </row>
    <row r="1542" spans="2:17" hidden="1" x14ac:dyDescent="0.2">
      <c r="B1542" s="292"/>
      <c r="D1542" s="169" t="s">
        <v>718</v>
      </c>
      <c r="E1542" s="281">
        <v>110</v>
      </c>
      <c r="F1542" s="171" t="s">
        <v>1020</v>
      </c>
      <c r="G1542" s="172">
        <v>55800</v>
      </c>
      <c r="H1542" s="172">
        <v>54800</v>
      </c>
      <c r="I1542" s="172">
        <v>56600</v>
      </c>
      <c r="J1542" s="173">
        <f t="shared" ref="J1542" si="388">SUM(H1542+1000)</f>
        <v>55800</v>
      </c>
      <c r="K1542" s="169"/>
      <c r="N1542" s="169"/>
      <c r="P1542" s="169"/>
      <c r="Q1542" s="169"/>
    </row>
    <row r="1543" spans="2:17" hidden="1" x14ac:dyDescent="0.2">
      <c r="B1543" s="292"/>
      <c r="D1543" s="169" t="s">
        <v>103</v>
      </c>
      <c r="E1543" s="281"/>
      <c r="K1543" s="169"/>
      <c r="N1543" s="169"/>
      <c r="P1543" s="169"/>
      <c r="Q1543" s="169"/>
    </row>
    <row r="1544" spans="2:17" hidden="1" x14ac:dyDescent="0.2">
      <c r="B1544" s="292"/>
      <c r="D1544" s="169" t="s">
        <v>610</v>
      </c>
      <c r="E1544" s="281"/>
      <c r="K1544" s="169"/>
      <c r="N1544" s="169"/>
      <c r="P1544" s="169"/>
      <c r="Q1544" s="169"/>
    </row>
    <row r="1545" spans="2:17" hidden="1" x14ac:dyDescent="0.2">
      <c r="B1545" s="292"/>
      <c r="D1545" s="169" t="s">
        <v>611</v>
      </c>
      <c r="E1545" s="281"/>
      <c r="K1545" s="169"/>
      <c r="N1545" s="169"/>
      <c r="P1545" s="169"/>
      <c r="Q1545" s="169"/>
    </row>
    <row r="1546" spans="2:17" hidden="1" x14ac:dyDescent="0.2">
      <c r="B1546" s="292"/>
      <c r="D1546" s="222" t="s">
        <v>718</v>
      </c>
      <c r="E1546" s="223">
        <v>110</v>
      </c>
      <c r="F1546" s="223" t="s">
        <v>719</v>
      </c>
      <c r="G1546" s="172">
        <v>53300</v>
      </c>
      <c r="H1546" s="224">
        <v>52300</v>
      </c>
      <c r="I1546" s="224">
        <v>3600</v>
      </c>
      <c r="J1546" s="173">
        <f t="shared" ref="J1546" si="389">SUM(H1546+1000)</f>
        <v>53300</v>
      </c>
      <c r="K1546" s="169"/>
      <c r="N1546" s="169"/>
      <c r="P1546" s="169"/>
      <c r="Q1546" s="169"/>
    </row>
    <row r="1547" spans="2:17" hidden="1" x14ac:dyDescent="0.2">
      <c r="B1547" s="222"/>
      <c r="D1547" s="169" t="s">
        <v>103</v>
      </c>
      <c r="E1547" s="223"/>
      <c r="F1547" s="223"/>
      <c r="H1547" s="224"/>
      <c r="I1547" s="224"/>
      <c r="K1547" s="169"/>
      <c r="N1547" s="169"/>
      <c r="P1547" s="169"/>
      <c r="Q1547" s="169"/>
    </row>
    <row r="1548" spans="2:17" hidden="1" x14ac:dyDescent="0.2">
      <c r="B1548" s="222"/>
      <c r="D1548" s="169" t="s">
        <v>619</v>
      </c>
      <c r="E1548" s="223"/>
      <c r="F1548" s="223"/>
      <c r="H1548" s="224"/>
      <c r="I1548" s="224"/>
      <c r="K1548" s="169"/>
      <c r="N1548" s="169"/>
      <c r="P1548" s="169"/>
      <c r="Q1548" s="169"/>
    </row>
    <row r="1549" spans="2:17" hidden="1" x14ac:dyDescent="0.2">
      <c r="B1549" s="222"/>
      <c r="D1549" s="222" t="s">
        <v>647</v>
      </c>
      <c r="E1549" s="223"/>
      <c r="F1549" s="223"/>
      <c r="H1549" s="224"/>
      <c r="I1549" s="224"/>
      <c r="K1549" s="169"/>
      <c r="N1549" s="169"/>
      <c r="P1549" s="169"/>
      <c r="Q1549" s="169"/>
    </row>
    <row r="1550" spans="2:17" hidden="1" x14ac:dyDescent="0.2">
      <c r="B1550" s="222"/>
      <c r="D1550" s="222" t="s">
        <v>611</v>
      </c>
      <c r="E1550" s="223"/>
      <c r="F1550" s="223"/>
      <c r="H1550" s="224"/>
      <c r="I1550" s="224"/>
      <c r="K1550" s="169"/>
      <c r="N1550" s="169"/>
      <c r="P1550" s="169"/>
      <c r="Q1550" s="169"/>
    </row>
    <row r="1551" spans="2:17" hidden="1" x14ac:dyDescent="0.2">
      <c r="B1551" s="222"/>
      <c r="D1551" s="222" t="s">
        <v>718</v>
      </c>
      <c r="E1551" s="223">
        <v>110</v>
      </c>
      <c r="F1551" s="223" t="s">
        <v>721</v>
      </c>
      <c r="G1551" s="172">
        <v>53300</v>
      </c>
      <c r="H1551" s="224">
        <v>52300</v>
      </c>
      <c r="I1551" s="224">
        <v>3600</v>
      </c>
      <c r="J1551" s="173">
        <f t="shared" ref="J1551" si="390">SUM(H1551+1000)</f>
        <v>53300</v>
      </c>
      <c r="K1551" s="169"/>
      <c r="N1551" s="169"/>
      <c r="P1551" s="169"/>
      <c r="Q1551" s="169"/>
    </row>
    <row r="1552" spans="2:17" hidden="1" x14ac:dyDescent="0.2">
      <c r="B1552" s="222"/>
      <c r="D1552" s="169" t="s">
        <v>103</v>
      </c>
      <c r="E1552" s="223"/>
      <c r="F1552" s="223"/>
      <c r="H1552" s="224"/>
      <c r="I1552" s="224"/>
      <c r="K1552" s="169"/>
      <c r="N1552" s="169"/>
      <c r="P1552" s="169"/>
      <c r="Q1552" s="169"/>
    </row>
    <row r="1553" spans="2:17" hidden="1" x14ac:dyDescent="0.2">
      <c r="B1553" s="222"/>
      <c r="D1553" s="169" t="s">
        <v>619</v>
      </c>
      <c r="E1553" s="223"/>
      <c r="F1553" s="223"/>
      <c r="H1553" s="224"/>
      <c r="I1553" s="224"/>
      <c r="K1553" s="169"/>
      <c r="N1553" s="169"/>
      <c r="P1553" s="169"/>
      <c r="Q1553" s="169"/>
    </row>
    <row r="1554" spans="2:17" hidden="1" x14ac:dyDescent="0.2">
      <c r="B1554" s="222"/>
      <c r="D1554" s="169" t="s">
        <v>611</v>
      </c>
      <c r="E1554" s="223"/>
      <c r="F1554" s="223"/>
      <c r="H1554" s="224"/>
      <c r="I1554" s="224"/>
      <c r="K1554" s="169"/>
      <c r="N1554" s="169"/>
      <c r="P1554" s="169"/>
      <c r="Q1554" s="169"/>
    </row>
    <row r="1555" spans="2:17" hidden="1" x14ac:dyDescent="0.2">
      <c r="B1555" s="222"/>
      <c r="D1555" s="169" t="s">
        <v>718</v>
      </c>
      <c r="E1555" s="281">
        <v>110</v>
      </c>
      <c r="F1555" s="171" t="s">
        <v>722</v>
      </c>
      <c r="G1555" s="172">
        <v>52866</v>
      </c>
      <c r="H1555" s="172">
        <v>51866</v>
      </c>
      <c r="I1555" s="172">
        <v>63232</v>
      </c>
      <c r="J1555" s="173">
        <f t="shared" ref="J1555" si="391">SUM(H1555+1000)</f>
        <v>52866</v>
      </c>
      <c r="K1555" s="169"/>
      <c r="N1555" s="169"/>
      <c r="P1555" s="169"/>
      <c r="Q1555" s="169"/>
    </row>
    <row r="1556" spans="2:17" hidden="1" x14ac:dyDescent="0.2">
      <c r="B1556" s="292"/>
      <c r="D1556" s="169" t="s">
        <v>103</v>
      </c>
      <c r="E1556" s="281"/>
      <c r="K1556" s="169"/>
      <c r="N1556" s="169"/>
      <c r="P1556" s="169"/>
      <c r="Q1556" s="169"/>
    </row>
    <row r="1557" spans="2:17" hidden="1" x14ac:dyDescent="0.2">
      <c r="B1557" s="292"/>
      <c r="D1557" s="169" t="s">
        <v>610</v>
      </c>
      <c r="E1557" s="281"/>
      <c r="K1557" s="169"/>
      <c r="N1557" s="169"/>
      <c r="P1557" s="169"/>
      <c r="Q1557" s="169"/>
    </row>
    <row r="1558" spans="2:17" hidden="1" x14ac:dyDescent="0.2">
      <c r="B1558" s="292"/>
      <c r="D1558" s="169" t="s">
        <v>611</v>
      </c>
      <c r="E1558" s="281"/>
      <c r="K1558" s="169"/>
      <c r="N1558" s="169"/>
      <c r="P1558" s="169"/>
      <c r="Q1558" s="169"/>
    </row>
    <row r="1559" spans="2:17" hidden="1" x14ac:dyDescent="0.2">
      <c r="B1559" s="292"/>
      <c r="D1559" s="169" t="s">
        <v>724</v>
      </c>
      <c r="E1559" s="281">
        <v>110</v>
      </c>
      <c r="F1559" s="171" t="s">
        <v>725</v>
      </c>
      <c r="G1559" s="172">
        <v>52866</v>
      </c>
      <c r="H1559" s="172">
        <v>51866</v>
      </c>
      <c r="I1559" s="172">
        <v>58732</v>
      </c>
      <c r="J1559" s="173">
        <f t="shared" ref="J1559" si="392">SUM(H1559+1000)</f>
        <v>52866</v>
      </c>
      <c r="K1559" s="169"/>
      <c r="N1559" s="169"/>
      <c r="P1559" s="169"/>
      <c r="Q1559" s="169"/>
    </row>
    <row r="1560" spans="2:17" hidden="1" x14ac:dyDescent="0.2">
      <c r="B1560" s="292"/>
      <c r="D1560" s="169" t="s">
        <v>142</v>
      </c>
      <c r="E1560" s="281"/>
      <c r="K1560" s="169"/>
      <c r="N1560" s="169"/>
      <c r="P1560" s="169"/>
      <c r="Q1560" s="169"/>
    </row>
    <row r="1561" spans="2:17" hidden="1" x14ac:dyDescent="0.2">
      <c r="B1561" s="292"/>
      <c r="D1561" s="169" t="s">
        <v>610</v>
      </c>
      <c r="E1561" s="281"/>
      <c r="K1561" s="169"/>
      <c r="N1561" s="169"/>
      <c r="P1561" s="169"/>
      <c r="Q1561" s="169"/>
    </row>
    <row r="1562" spans="2:17" hidden="1" x14ac:dyDescent="0.2">
      <c r="B1562" s="292"/>
      <c r="D1562" s="169" t="s">
        <v>611</v>
      </c>
      <c r="E1562" s="281"/>
      <c r="K1562" s="169"/>
      <c r="N1562" s="169"/>
      <c r="P1562" s="169"/>
      <c r="Q1562" s="169"/>
    </row>
    <row r="1563" spans="2:17" hidden="1" x14ac:dyDescent="0.2">
      <c r="B1563" s="292"/>
      <c r="D1563" s="222" t="s">
        <v>718</v>
      </c>
      <c r="E1563" s="223">
        <v>110</v>
      </c>
      <c r="F1563" s="223" t="s">
        <v>726</v>
      </c>
      <c r="G1563" s="172">
        <v>53300</v>
      </c>
      <c r="H1563" s="224">
        <v>52300</v>
      </c>
      <c r="I1563" s="224">
        <v>3600</v>
      </c>
      <c r="J1563" s="173">
        <f t="shared" ref="J1563" si="393">SUM(H1563+1000)</f>
        <v>53300</v>
      </c>
      <c r="K1563" s="169"/>
      <c r="N1563" s="169"/>
      <c r="P1563" s="169"/>
      <c r="Q1563" s="169"/>
    </row>
    <row r="1564" spans="2:17" hidden="1" x14ac:dyDescent="0.2">
      <c r="B1564" s="222"/>
      <c r="D1564" s="169" t="s">
        <v>103</v>
      </c>
      <c r="E1564" s="223"/>
      <c r="F1564" s="223"/>
      <c r="H1564" s="224"/>
      <c r="I1564" s="224"/>
      <c r="K1564" s="169"/>
      <c r="N1564" s="169"/>
      <c r="P1564" s="169"/>
      <c r="Q1564" s="169"/>
    </row>
    <row r="1565" spans="2:17" hidden="1" x14ac:dyDescent="0.2">
      <c r="B1565" s="222"/>
      <c r="D1565" s="169" t="s">
        <v>639</v>
      </c>
      <c r="E1565" s="223"/>
      <c r="F1565" s="223"/>
      <c r="H1565" s="224"/>
      <c r="I1565" s="224"/>
      <c r="K1565" s="169"/>
      <c r="N1565" s="169"/>
      <c r="P1565" s="169"/>
      <c r="Q1565" s="169"/>
    </row>
    <row r="1566" spans="2:17" hidden="1" x14ac:dyDescent="0.2">
      <c r="B1566" s="222"/>
      <c r="D1566" s="169" t="s">
        <v>611</v>
      </c>
      <c r="E1566" s="223"/>
      <c r="F1566" s="223"/>
      <c r="H1566" s="224"/>
      <c r="I1566" s="224"/>
      <c r="K1566" s="169"/>
      <c r="N1566" s="169"/>
      <c r="P1566" s="169"/>
      <c r="Q1566" s="169"/>
    </row>
    <row r="1567" spans="2:17" hidden="1" x14ac:dyDescent="0.2">
      <c r="B1567" s="222"/>
      <c r="D1567" s="169" t="s">
        <v>718</v>
      </c>
      <c r="E1567" s="281">
        <v>110</v>
      </c>
      <c r="F1567" s="171" t="s">
        <v>727</v>
      </c>
      <c r="G1567" s="172">
        <v>57800</v>
      </c>
      <c r="H1567" s="172">
        <v>56800</v>
      </c>
      <c r="I1567" s="172">
        <v>58600</v>
      </c>
      <c r="J1567" s="173">
        <f t="shared" ref="J1567" si="394">SUM(H1567+1000)</f>
        <v>57800</v>
      </c>
      <c r="K1567" s="169"/>
      <c r="N1567" s="169"/>
      <c r="P1567" s="169"/>
      <c r="Q1567" s="169"/>
    </row>
    <row r="1568" spans="2:17" hidden="1" x14ac:dyDescent="0.2">
      <c r="B1568" s="292"/>
      <c r="D1568" s="169" t="s">
        <v>103</v>
      </c>
      <c r="E1568" s="281"/>
      <c r="K1568" s="169"/>
      <c r="N1568" s="169"/>
      <c r="P1568" s="169"/>
      <c r="Q1568" s="169"/>
    </row>
    <row r="1569" spans="2:17" hidden="1" x14ac:dyDescent="0.2">
      <c r="B1569" s="292"/>
      <c r="D1569" s="169" t="s">
        <v>610</v>
      </c>
      <c r="K1569" s="169"/>
      <c r="N1569" s="169"/>
      <c r="P1569" s="169"/>
      <c r="Q1569" s="169"/>
    </row>
    <row r="1570" spans="2:17" hidden="1" x14ac:dyDescent="0.2">
      <c r="B1570" s="292"/>
      <c r="D1570" s="169" t="s">
        <v>611</v>
      </c>
      <c r="K1570" s="169"/>
      <c r="N1570" s="169"/>
      <c r="P1570" s="169"/>
      <c r="Q1570" s="169"/>
    </row>
    <row r="1571" spans="2:17" hidden="1" x14ac:dyDescent="0.2">
      <c r="B1571" s="292"/>
      <c r="D1571" s="169" t="s">
        <v>729</v>
      </c>
      <c r="E1571" s="281">
        <v>112</v>
      </c>
      <c r="F1571" s="171" t="s">
        <v>730</v>
      </c>
      <c r="G1571" s="172">
        <v>62986</v>
      </c>
      <c r="H1571" s="172">
        <v>61986</v>
      </c>
      <c r="I1571" s="172">
        <v>63786</v>
      </c>
      <c r="J1571" s="173">
        <f t="shared" ref="J1571" si="395">SUM(H1571+1000)</f>
        <v>62986</v>
      </c>
      <c r="K1571" s="169"/>
      <c r="N1571" s="169"/>
      <c r="P1571" s="169"/>
      <c r="Q1571" s="169"/>
    </row>
    <row r="1572" spans="2:17" hidden="1" x14ac:dyDescent="0.2">
      <c r="B1572" s="292"/>
      <c r="D1572" s="169" t="s">
        <v>103</v>
      </c>
      <c r="E1572" s="281"/>
      <c r="K1572" s="169"/>
      <c r="N1572" s="169"/>
      <c r="P1572" s="169"/>
      <c r="Q1572" s="169"/>
    </row>
    <row r="1573" spans="2:17" hidden="1" x14ac:dyDescent="0.2">
      <c r="B1573" s="292"/>
      <c r="D1573" s="169" t="s">
        <v>610</v>
      </c>
      <c r="E1573" s="281"/>
      <c r="K1573" s="169"/>
      <c r="N1573" s="169"/>
      <c r="P1573" s="169"/>
      <c r="Q1573" s="169"/>
    </row>
    <row r="1574" spans="2:17" hidden="1" x14ac:dyDescent="0.2">
      <c r="B1574" s="292"/>
      <c r="D1574" s="169" t="s">
        <v>611</v>
      </c>
      <c r="E1574" s="281"/>
      <c r="K1574" s="169"/>
      <c r="N1574" s="169"/>
      <c r="P1574" s="169"/>
      <c r="Q1574" s="169"/>
    </row>
    <row r="1575" spans="2:17" hidden="1" x14ac:dyDescent="0.2">
      <c r="B1575" s="292"/>
      <c r="D1575" s="169" t="s">
        <v>729</v>
      </c>
      <c r="E1575" s="281">
        <v>112</v>
      </c>
      <c r="F1575" s="171" t="s">
        <v>1021</v>
      </c>
      <c r="G1575" s="172">
        <v>61137</v>
      </c>
      <c r="H1575" s="172">
        <v>60137</v>
      </c>
      <c r="I1575" s="172">
        <v>65770</v>
      </c>
      <c r="J1575" s="173">
        <f t="shared" ref="J1575" si="396">SUM(H1575+1000)</f>
        <v>61137</v>
      </c>
      <c r="K1575" s="169"/>
      <c r="N1575" s="169"/>
      <c r="P1575" s="169"/>
      <c r="Q1575" s="169"/>
    </row>
    <row r="1576" spans="2:17" hidden="1" x14ac:dyDescent="0.2">
      <c r="B1576" s="292"/>
      <c r="D1576" s="169" t="s">
        <v>103</v>
      </c>
      <c r="E1576" s="281"/>
      <c r="K1576" s="169"/>
      <c r="N1576" s="169"/>
      <c r="P1576" s="169"/>
      <c r="Q1576" s="169"/>
    </row>
    <row r="1577" spans="2:17" hidden="1" x14ac:dyDescent="0.2">
      <c r="B1577" s="292"/>
      <c r="D1577" s="169" t="s">
        <v>610</v>
      </c>
      <c r="E1577" s="281"/>
      <c r="K1577" s="169"/>
      <c r="N1577" s="169"/>
      <c r="P1577" s="169"/>
      <c r="Q1577" s="169"/>
    </row>
    <row r="1578" spans="2:17" hidden="1" x14ac:dyDescent="0.2">
      <c r="B1578" s="292"/>
      <c r="D1578" s="169" t="s">
        <v>611</v>
      </c>
      <c r="E1578" s="281"/>
      <c r="K1578" s="169"/>
      <c r="N1578" s="169"/>
      <c r="P1578" s="169"/>
      <c r="Q1578" s="169"/>
    </row>
    <row r="1579" spans="2:17" hidden="1" x14ac:dyDescent="0.2">
      <c r="B1579" s="292"/>
      <c r="D1579" s="169" t="s">
        <v>729</v>
      </c>
      <c r="E1579" s="281">
        <v>112</v>
      </c>
      <c r="F1579" s="171" t="s">
        <v>731</v>
      </c>
      <c r="G1579" s="172">
        <v>62986</v>
      </c>
      <c r="H1579" s="172">
        <v>61986</v>
      </c>
      <c r="I1579" s="172">
        <v>63786</v>
      </c>
      <c r="J1579" s="173">
        <f t="shared" ref="J1579" si="397">SUM(H1579+1000)</f>
        <v>62986</v>
      </c>
      <c r="K1579" s="169"/>
      <c r="N1579" s="169"/>
      <c r="P1579" s="169"/>
      <c r="Q1579" s="169"/>
    </row>
    <row r="1580" spans="2:17" hidden="1" x14ac:dyDescent="0.2">
      <c r="B1580" s="292"/>
      <c r="D1580" s="169" t="s">
        <v>103</v>
      </c>
      <c r="E1580" s="281"/>
      <c r="K1580" s="169"/>
      <c r="N1580" s="169"/>
      <c r="P1580" s="169"/>
      <c r="Q1580" s="169"/>
    </row>
    <row r="1581" spans="2:17" hidden="1" x14ac:dyDescent="0.2">
      <c r="B1581" s="292"/>
      <c r="D1581" s="169" t="s">
        <v>610</v>
      </c>
      <c r="K1581" s="169"/>
      <c r="N1581" s="169"/>
      <c r="P1581" s="169"/>
      <c r="Q1581" s="169"/>
    </row>
    <row r="1582" spans="2:17" hidden="1" x14ac:dyDescent="0.2">
      <c r="B1582" s="292"/>
      <c r="D1582" s="169" t="s">
        <v>611</v>
      </c>
      <c r="K1582" s="169"/>
      <c r="N1582" s="169"/>
      <c r="P1582" s="169"/>
      <c r="Q1582" s="169"/>
    </row>
    <row r="1583" spans="2:17" hidden="1" x14ac:dyDescent="0.2">
      <c r="B1583" s="292"/>
      <c r="D1583" s="169" t="s">
        <v>732</v>
      </c>
      <c r="E1583" s="281">
        <v>113</v>
      </c>
      <c r="F1583" s="171" t="s">
        <v>733</v>
      </c>
      <c r="G1583" s="172">
        <v>70154</v>
      </c>
      <c r="H1583" s="172">
        <v>69154</v>
      </c>
      <c r="I1583" s="172">
        <v>70954</v>
      </c>
      <c r="J1583" s="173">
        <f t="shared" ref="J1583" si="398">SUM(H1583+1000)</f>
        <v>70154</v>
      </c>
      <c r="K1583" s="169"/>
      <c r="N1583" s="169"/>
      <c r="P1583" s="169"/>
      <c r="Q1583" s="169"/>
    </row>
    <row r="1584" spans="2:17" hidden="1" x14ac:dyDescent="0.2">
      <c r="B1584" s="292"/>
      <c r="D1584" s="169" t="s">
        <v>103</v>
      </c>
      <c r="E1584" s="281"/>
      <c r="K1584" s="169"/>
      <c r="N1584" s="169"/>
      <c r="P1584" s="169"/>
      <c r="Q1584" s="169"/>
    </row>
    <row r="1585" spans="2:17" hidden="1" x14ac:dyDescent="0.2">
      <c r="B1585" s="292"/>
      <c r="D1585" s="169" t="s">
        <v>619</v>
      </c>
      <c r="E1585" s="281"/>
      <c r="K1585" s="169"/>
      <c r="N1585" s="169"/>
      <c r="P1585" s="169"/>
      <c r="Q1585" s="169"/>
    </row>
    <row r="1586" spans="2:17" hidden="1" x14ac:dyDescent="0.2">
      <c r="B1586" s="292"/>
      <c r="D1586" s="169" t="s">
        <v>611</v>
      </c>
      <c r="E1586" s="281"/>
      <c r="K1586" s="169"/>
      <c r="N1586" s="169"/>
      <c r="P1586" s="169"/>
      <c r="Q1586" s="169"/>
    </row>
    <row r="1587" spans="2:17" hidden="1" x14ac:dyDescent="0.2">
      <c r="B1587" s="292"/>
      <c r="D1587" s="169" t="s">
        <v>732</v>
      </c>
      <c r="E1587" s="281">
        <v>113</v>
      </c>
      <c r="F1587" s="171" t="s">
        <v>734</v>
      </c>
      <c r="G1587" s="172">
        <v>70154</v>
      </c>
      <c r="H1587" s="172">
        <v>69154</v>
      </c>
      <c r="I1587" s="172">
        <v>70954</v>
      </c>
      <c r="J1587" s="173">
        <f t="shared" ref="J1587" si="399">SUM(H1587+1000)</f>
        <v>70154</v>
      </c>
      <c r="K1587" s="169"/>
      <c r="N1587" s="169"/>
      <c r="P1587" s="169"/>
      <c r="Q1587" s="169"/>
    </row>
    <row r="1588" spans="2:17" hidden="1" x14ac:dyDescent="0.2">
      <c r="B1588" s="292"/>
      <c r="D1588" s="169" t="s">
        <v>103</v>
      </c>
      <c r="E1588" s="281"/>
      <c r="K1588" s="169"/>
      <c r="N1588" s="169"/>
      <c r="P1588" s="169"/>
      <c r="Q1588" s="169"/>
    </row>
    <row r="1589" spans="2:17" hidden="1" x14ac:dyDescent="0.2">
      <c r="B1589" s="292"/>
      <c r="D1589" s="169" t="s">
        <v>610</v>
      </c>
      <c r="K1589" s="169"/>
      <c r="N1589" s="169"/>
      <c r="P1589" s="169"/>
      <c r="Q1589" s="169"/>
    </row>
    <row r="1590" spans="2:17" hidden="1" x14ac:dyDescent="0.2">
      <c r="B1590" s="292"/>
      <c r="D1590" s="169" t="s">
        <v>611</v>
      </c>
      <c r="K1590" s="169"/>
      <c r="N1590" s="169"/>
      <c r="P1590" s="169"/>
      <c r="Q1590" s="169"/>
    </row>
    <row r="1591" spans="2:17" hidden="1" x14ac:dyDescent="0.2">
      <c r="B1591" s="292"/>
      <c r="D1591" s="169" t="s">
        <v>735</v>
      </c>
      <c r="E1591" s="281">
        <v>114</v>
      </c>
      <c r="F1591" s="171" t="s">
        <v>736</v>
      </c>
      <c r="G1591" s="172">
        <v>79880</v>
      </c>
      <c r="H1591" s="172">
        <v>78880</v>
      </c>
      <c r="I1591" s="172">
        <v>80680</v>
      </c>
      <c r="J1591" s="173">
        <f t="shared" ref="J1591" si="400">SUM(H1591+1000)</f>
        <v>79880</v>
      </c>
      <c r="K1591" s="169"/>
      <c r="N1591" s="169"/>
      <c r="P1591" s="169"/>
      <c r="Q1591" s="169"/>
    </row>
    <row r="1592" spans="2:17" hidden="1" x14ac:dyDescent="0.2">
      <c r="B1592" s="292"/>
      <c r="D1592" s="169" t="s">
        <v>103</v>
      </c>
      <c r="E1592" s="281"/>
      <c r="K1592" s="169"/>
      <c r="N1592" s="169"/>
      <c r="P1592" s="169"/>
      <c r="Q1592" s="169"/>
    </row>
    <row r="1593" spans="2:17" hidden="1" x14ac:dyDescent="0.2">
      <c r="B1593" s="292"/>
      <c r="D1593" s="169" t="s">
        <v>610</v>
      </c>
      <c r="K1593" s="169"/>
      <c r="N1593" s="169"/>
      <c r="P1593" s="169"/>
      <c r="Q1593" s="169"/>
    </row>
    <row r="1594" spans="2:17" hidden="1" x14ac:dyDescent="0.2">
      <c r="B1594" s="292"/>
      <c r="D1594" s="169" t="s">
        <v>611</v>
      </c>
      <c r="K1594" s="169"/>
      <c r="N1594" s="169"/>
      <c r="P1594" s="169"/>
      <c r="Q1594" s="169"/>
    </row>
    <row r="1595" spans="2:17" hidden="1" x14ac:dyDescent="0.2">
      <c r="B1595" s="292"/>
      <c r="D1595" s="169" t="s">
        <v>738</v>
      </c>
      <c r="F1595" s="171" t="s">
        <v>739</v>
      </c>
      <c r="G1595" s="172">
        <v>87429</v>
      </c>
      <c r="H1595" s="172">
        <v>86429</v>
      </c>
      <c r="I1595" s="172">
        <v>1800</v>
      </c>
      <c r="J1595" s="173">
        <f t="shared" ref="J1595" si="401">SUM(H1595+1000)</f>
        <v>87429</v>
      </c>
      <c r="K1595" s="169"/>
      <c r="N1595" s="169"/>
      <c r="P1595" s="169"/>
      <c r="Q1595" s="169"/>
    </row>
    <row r="1596" spans="2:17" hidden="1" x14ac:dyDescent="0.2">
      <c r="B1596" s="292"/>
      <c r="D1596" s="169" t="s">
        <v>100</v>
      </c>
      <c r="K1596" s="169"/>
      <c r="N1596" s="169"/>
      <c r="P1596" s="169"/>
      <c r="Q1596" s="169"/>
    </row>
    <row r="1597" spans="2:17" hidden="1" x14ac:dyDescent="0.2">
      <c r="B1597" s="292"/>
      <c r="D1597" s="169" t="s">
        <v>103</v>
      </c>
      <c r="K1597" s="169"/>
      <c r="N1597" s="169"/>
      <c r="P1597" s="169"/>
      <c r="Q1597" s="169"/>
    </row>
    <row r="1598" spans="2:17" hidden="1" x14ac:dyDescent="0.2">
      <c r="B1598" s="292"/>
      <c r="D1598" s="169" t="s">
        <v>610</v>
      </c>
      <c r="E1598" s="335"/>
      <c r="F1598" s="335"/>
      <c r="K1598" s="169"/>
      <c r="N1598" s="169"/>
      <c r="P1598" s="169"/>
      <c r="Q1598" s="169"/>
    </row>
    <row r="1599" spans="2:17" hidden="1" x14ac:dyDescent="0.2">
      <c r="B1599" s="336"/>
      <c r="C1599" s="269"/>
      <c r="Q1599" s="169"/>
    </row>
    <row r="1600" spans="2:17" hidden="1" x14ac:dyDescent="0.2">
      <c r="B1600" s="292"/>
      <c r="D1600" s="219" t="s">
        <v>78</v>
      </c>
      <c r="G1600" s="229">
        <f>SUM(G1322:G1595)</f>
        <v>4925359</v>
      </c>
      <c r="H1600" s="229">
        <v>4816359</v>
      </c>
      <c r="I1600" s="229">
        <v>4721366</v>
      </c>
      <c r="J1600" s="173">
        <f>SUM(J1322:J1595)</f>
        <v>4841028</v>
      </c>
      <c r="Q1600" s="169"/>
    </row>
    <row r="1601" spans="2:17" hidden="1" x14ac:dyDescent="0.2">
      <c r="D1601" s="171"/>
      <c r="E1601" s="172"/>
      <c r="F1601" s="172"/>
      <c r="H1601" s="229"/>
      <c r="I1601" s="229"/>
      <c r="K1601" s="318"/>
      <c r="L1601" s="277"/>
      <c r="M1601" s="319"/>
      <c r="N1601" s="224"/>
      <c r="O1601" s="226"/>
      <c r="P1601" s="235"/>
      <c r="Q1601" s="169"/>
    </row>
    <row r="1602" spans="2:17" hidden="1" x14ac:dyDescent="0.2">
      <c r="C1602" s="300"/>
      <c r="D1602" s="286"/>
      <c r="E1602" s="287"/>
      <c r="F1602" s="288"/>
      <c r="H1602" s="320"/>
      <c r="I1602" s="320"/>
      <c r="K1602" s="318"/>
      <c r="L1602" s="277"/>
      <c r="M1602" s="319"/>
      <c r="N1602" s="224"/>
      <c r="O1602" s="226"/>
      <c r="P1602" s="235"/>
      <c r="Q1602" s="169"/>
    </row>
    <row r="1603" spans="2:17" hidden="1" x14ac:dyDescent="0.2">
      <c r="C1603" s="219" t="s">
        <v>740</v>
      </c>
      <c r="K1603" s="318"/>
      <c r="L1603" s="277"/>
      <c r="M1603" s="319"/>
      <c r="N1603" s="224"/>
      <c r="O1603" s="226"/>
      <c r="P1603" s="235"/>
      <c r="Q1603" s="169"/>
    </row>
    <row r="1604" spans="2:17" hidden="1" x14ac:dyDescent="0.2">
      <c r="B1604" s="258"/>
      <c r="C1604" s="239" t="s">
        <v>741</v>
      </c>
      <c r="D1604" s="222" t="s">
        <v>567</v>
      </c>
      <c r="E1604" s="277">
        <v>102</v>
      </c>
      <c r="F1604" s="223" t="s">
        <v>742</v>
      </c>
      <c r="G1604" s="172">
        <v>33375</v>
      </c>
      <c r="H1604" s="224">
        <v>32375</v>
      </c>
      <c r="I1604" s="224">
        <v>1976</v>
      </c>
      <c r="J1604" s="173">
        <f t="shared" ref="J1604:J1617" si="402">SUM(H1604+1000)</f>
        <v>33375</v>
      </c>
      <c r="K1604" s="234"/>
      <c r="L1604" s="279"/>
      <c r="M1604" s="235"/>
      <c r="N1604" s="228"/>
      <c r="O1604" s="226"/>
      <c r="P1604" s="235"/>
      <c r="Q1604" s="169"/>
    </row>
    <row r="1605" spans="2:17" hidden="1" x14ac:dyDescent="0.2">
      <c r="B1605" s="222"/>
      <c r="C1605" s="239" t="s">
        <v>741</v>
      </c>
      <c r="D1605" s="169" t="s">
        <v>564</v>
      </c>
      <c r="E1605" s="296">
        <v>101</v>
      </c>
      <c r="F1605" s="171" t="s">
        <v>743</v>
      </c>
      <c r="G1605" s="172">
        <v>28769</v>
      </c>
      <c r="H1605" s="172">
        <v>27769</v>
      </c>
      <c r="I1605" s="172">
        <v>1800</v>
      </c>
      <c r="J1605" s="173">
        <f t="shared" si="402"/>
        <v>28769</v>
      </c>
      <c r="K1605" s="234"/>
      <c r="L1605" s="279"/>
      <c r="M1605" s="235"/>
      <c r="N1605" s="228"/>
      <c r="O1605" s="226"/>
      <c r="P1605" s="235"/>
      <c r="Q1605" s="169"/>
    </row>
    <row r="1606" spans="2:17" hidden="1" x14ac:dyDescent="0.2">
      <c r="B1606" s="222"/>
      <c r="C1606" s="222"/>
      <c r="D1606" s="169" t="s">
        <v>611</v>
      </c>
      <c r="E1606" s="296"/>
      <c r="J1606" s="173"/>
      <c r="K1606" s="234"/>
      <c r="L1606" s="279"/>
      <c r="M1606" s="235"/>
      <c r="N1606" s="228"/>
      <c r="O1606" s="226"/>
      <c r="P1606" s="235"/>
      <c r="Q1606" s="169"/>
    </row>
    <row r="1607" spans="2:17" hidden="1" x14ac:dyDescent="0.2">
      <c r="C1607" s="239" t="s">
        <v>741</v>
      </c>
      <c r="D1607" s="169" t="s">
        <v>571</v>
      </c>
      <c r="E1607" s="300">
        <v>103</v>
      </c>
      <c r="F1607" s="171" t="s">
        <v>744</v>
      </c>
      <c r="G1607" s="172">
        <v>34300</v>
      </c>
      <c r="H1607" s="228">
        <v>33300</v>
      </c>
      <c r="I1607" s="228">
        <v>34466</v>
      </c>
      <c r="J1607" s="173">
        <f t="shared" si="402"/>
        <v>34300</v>
      </c>
      <c r="K1607" s="234"/>
      <c r="L1607" s="279"/>
      <c r="M1607" s="235"/>
      <c r="N1607" s="228"/>
      <c r="O1607" s="226"/>
      <c r="P1607" s="235"/>
      <c r="Q1607" s="169"/>
    </row>
    <row r="1608" spans="2:17" hidden="1" x14ac:dyDescent="0.2">
      <c r="C1608" s="239" t="s">
        <v>741</v>
      </c>
      <c r="D1608" s="169" t="s">
        <v>567</v>
      </c>
      <c r="E1608" s="297">
        <v>102</v>
      </c>
      <c r="F1608" s="171" t="s">
        <v>746</v>
      </c>
      <c r="G1608" s="172">
        <v>31751</v>
      </c>
      <c r="H1608" s="172">
        <v>30751</v>
      </c>
      <c r="I1608" s="172">
        <v>34002</v>
      </c>
      <c r="J1608" s="173">
        <f t="shared" si="402"/>
        <v>31751</v>
      </c>
      <c r="K1608" s="234"/>
      <c r="L1608" s="226"/>
      <c r="M1608" s="226"/>
      <c r="N1608" s="227"/>
      <c r="O1608" s="226"/>
      <c r="P1608" s="235"/>
      <c r="Q1608" s="169"/>
    </row>
    <row r="1609" spans="2:17" hidden="1" x14ac:dyDescent="0.2">
      <c r="C1609" s="222"/>
      <c r="D1609" s="169" t="s">
        <v>611</v>
      </c>
      <c r="E1609" s="297"/>
      <c r="J1609" s="173"/>
      <c r="K1609" s="234"/>
      <c r="L1609" s="226"/>
      <c r="M1609" s="226"/>
      <c r="N1609" s="227"/>
      <c r="O1609" s="226"/>
      <c r="P1609" s="235"/>
      <c r="Q1609" s="169"/>
    </row>
    <row r="1610" spans="2:17" hidden="1" x14ac:dyDescent="0.2">
      <c r="C1610" s="239" t="s">
        <v>741</v>
      </c>
      <c r="D1610" s="169" t="s">
        <v>571</v>
      </c>
      <c r="E1610" s="297">
        <v>103</v>
      </c>
      <c r="F1610" s="171" t="s">
        <v>747</v>
      </c>
      <c r="G1610" s="172">
        <v>33444</v>
      </c>
      <c r="H1610" s="172">
        <v>32444</v>
      </c>
      <c r="I1610" s="172">
        <v>34888</v>
      </c>
      <c r="J1610" s="173">
        <f t="shared" si="402"/>
        <v>33444</v>
      </c>
      <c r="Q1610" s="169"/>
    </row>
    <row r="1611" spans="2:17" hidden="1" x14ac:dyDescent="0.2">
      <c r="C1611" s="222"/>
      <c r="D1611" s="169" t="s">
        <v>611</v>
      </c>
      <c r="E1611" s="297"/>
      <c r="J1611" s="173"/>
      <c r="Q1611" s="169"/>
    </row>
    <row r="1612" spans="2:17" hidden="1" x14ac:dyDescent="0.2">
      <c r="C1612" s="239" t="s">
        <v>741</v>
      </c>
      <c r="D1612" s="169" t="s">
        <v>567</v>
      </c>
      <c r="E1612" s="297">
        <v>102</v>
      </c>
      <c r="F1612" s="171" t="s">
        <v>748</v>
      </c>
      <c r="G1612" s="172">
        <v>31751</v>
      </c>
      <c r="H1612" s="172">
        <v>30751</v>
      </c>
      <c r="I1612" s="172">
        <v>34792</v>
      </c>
      <c r="J1612" s="173">
        <f t="shared" si="402"/>
        <v>31751</v>
      </c>
      <c r="Q1612" s="169"/>
    </row>
    <row r="1613" spans="2:17" hidden="1" x14ac:dyDescent="0.2">
      <c r="C1613" s="239" t="s">
        <v>741</v>
      </c>
      <c r="D1613" s="169" t="s">
        <v>567</v>
      </c>
      <c r="E1613" s="297">
        <v>102</v>
      </c>
      <c r="F1613" s="171" t="s">
        <v>749</v>
      </c>
      <c r="G1613" s="172">
        <v>31751</v>
      </c>
      <c r="H1613" s="172">
        <v>30751</v>
      </c>
      <c r="I1613" s="172">
        <v>35481</v>
      </c>
      <c r="J1613" s="173">
        <f t="shared" si="402"/>
        <v>31751</v>
      </c>
      <c r="Q1613" s="169"/>
    </row>
    <row r="1614" spans="2:17" hidden="1" x14ac:dyDescent="0.2">
      <c r="C1614" s="222"/>
      <c r="D1614" s="169" t="s">
        <v>611</v>
      </c>
      <c r="E1614" s="297"/>
      <c r="J1614" s="173"/>
      <c r="Q1614" s="169"/>
    </row>
    <row r="1615" spans="2:17" hidden="1" x14ac:dyDescent="0.2">
      <c r="C1615" s="239" t="s">
        <v>741</v>
      </c>
      <c r="D1615" s="169" t="s">
        <v>567</v>
      </c>
      <c r="E1615" s="297">
        <v>102</v>
      </c>
      <c r="F1615" s="171" t="s">
        <v>750</v>
      </c>
      <c r="G1615" s="172">
        <v>29510</v>
      </c>
      <c r="H1615" s="172">
        <v>28510</v>
      </c>
      <c r="I1615" s="172">
        <v>30310</v>
      </c>
      <c r="J1615" s="173">
        <f t="shared" si="402"/>
        <v>29510</v>
      </c>
      <c r="K1615" s="169"/>
      <c r="N1615" s="169"/>
      <c r="P1615" s="169"/>
      <c r="Q1615" s="169"/>
    </row>
    <row r="1616" spans="2:17" hidden="1" x14ac:dyDescent="0.2">
      <c r="C1616" s="222"/>
      <c r="D1616" s="169" t="s">
        <v>611</v>
      </c>
      <c r="E1616" s="297"/>
      <c r="J1616" s="173"/>
      <c r="K1616" s="169"/>
      <c r="N1616" s="169"/>
      <c r="P1616" s="169"/>
      <c r="Q1616" s="169"/>
    </row>
    <row r="1617" spans="3:17" hidden="1" x14ac:dyDescent="0.2">
      <c r="C1617" s="239" t="s">
        <v>741</v>
      </c>
      <c r="D1617" s="169" t="s">
        <v>571</v>
      </c>
      <c r="E1617" s="297">
        <v>103</v>
      </c>
      <c r="F1617" s="171" t="s">
        <v>751</v>
      </c>
      <c r="G1617" s="172">
        <v>36413</v>
      </c>
      <c r="H1617" s="172">
        <v>35413</v>
      </c>
      <c r="I1617" s="172">
        <v>37213</v>
      </c>
      <c r="J1617" s="173">
        <f t="shared" si="402"/>
        <v>36413</v>
      </c>
      <c r="K1617" s="169"/>
      <c r="N1617" s="169"/>
      <c r="P1617" s="169"/>
      <c r="Q1617" s="169"/>
    </row>
    <row r="1618" spans="3:17" hidden="1" x14ac:dyDescent="0.2">
      <c r="C1618" s="222"/>
      <c r="D1618" s="169" t="s">
        <v>142</v>
      </c>
      <c r="E1618" s="297"/>
      <c r="K1618" s="169"/>
      <c r="N1618" s="169"/>
      <c r="P1618" s="169"/>
      <c r="Q1618" s="169"/>
    </row>
    <row r="1619" spans="3:17" hidden="1" x14ac:dyDescent="0.2">
      <c r="C1619" s="222"/>
      <c r="D1619" s="169" t="s">
        <v>611</v>
      </c>
      <c r="E1619" s="297"/>
      <c r="K1619" s="169"/>
      <c r="N1619" s="169"/>
      <c r="P1619" s="169"/>
      <c r="Q1619" s="169"/>
    </row>
    <row r="1620" spans="3:17" hidden="1" x14ac:dyDescent="0.2">
      <c r="C1620" s="239" t="s">
        <v>741</v>
      </c>
      <c r="D1620" s="169" t="s">
        <v>567</v>
      </c>
      <c r="E1620" s="297">
        <v>102</v>
      </c>
      <c r="F1620" s="171" t="s">
        <v>753</v>
      </c>
      <c r="G1620" s="172">
        <v>31751</v>
      </c>
      <c r="H1620" s="172">
        <v>30751</v>
      </c>
      <c r="I1620" s="172">
        <v>35481</v>
      </c>
      <c r="J1620" s="173">
        <f t="shared" ref="J1620:J1630" si="403">SUM(H1620+1000)</f>
        <v>31751</v>
      </c>
      <c r="K1620" s="169"/>
      <c r="N1620" s="169"/>
      <c r="P1620" s="169"/>
      <c r="Q1620" s="169"/>
    </row>
    <row r="1621" spans="3:17" hidden="1" x14ac:dyDescent="0.2">
      <c r="C1621" s="222"/>
      <c r="D1621" s="169" t="s">
        <v>611</v>
      </c>
      <c r="E1621" s="297"/>
      <c r="J1621" s="173"/>
      <c r="K1621" s="169"/>
      <c r="N1621" s="169"/>
      <c r="P1621" s="169"/>
      <c r="Q1621" s="169"/>
    </row>
    <row r="1622" spans="3:17" hidden="1" x14ac:dyDescent="0.2">
      <c r="C1622" s="239" t="s">
        <v>741</v>
      </c>
      <c r="D1622" s="169" t="s">
        <v>567</v>
      </c>
      <c r="E1622" s="297">
        <v>102</v>
      </c>
      <c r="F1622" s="171" t="s">
        <v>754</v>
      </c>
      <c r="G1622" s="172">
        <v>28821</v>
      </c>
      <c r="H1622" s="172">
        <v>27821</v>
      </c>
      <c r="I1622" s="172">
        <v>29621</v>
      </c>
      <c r="J1622" s="173">
        <f t="shared" si="403"/>
        <v>28821</v>
      </c>
      <c r="K1622" s="169"/>
      <c r="N1622" s="169"/>
      <c r="P1622" s="169"/>
      <c r="Q1622" s="169"/>
    </row>
    <row r="1623" spans="3:17" hidden="1" x14ac:dyDescent="0.2">
      <c r="C1623" s="222"/>
      <c r="D1623" s="169" t="s">
        <v>611</v>
      </c>
      <c r="E1623" s="297"/>
      <c r="J1623" s="173"/>
      <c r="K1623" s="169"/>
      <c r="N1623" s="169"/>
      <c r="P1623" s="169"/>
      <c r="Q1623" s="169"/>
    </row>
    <row r="1624" spans="3:17" hidden="1" x14ac:dyDescent="0.2">
      <c r="C1624" s="239" t="s">
        <v>741</v>
      </c>
      <c r="D1624" s="169" t="s">
        <v>567</v>
      </c>
      <c r="E1624" s="297">
        <v>102</v>
      </c>
      <c r="F1624" s="171" t="s">
        <v>755</v>
      </c>
      <c r="G1624" s="172">
        <v>30300</v>
      </c>
      <c r="H1624" s="172">
        <v>29300</v>
      </c>
      <c r="I1624" s="172">
        <v>31100</v>
      </c>
      <c r="J1624" s="173">
        <f t="shared" si="403"/>
        <v>30300</v>
      </c>
      <c r="K1624" s="169"/>
      <c r="N1624" s="169"/>
      <c r="P1624" s="169"/>
      <c r="Q1624" s="169"/>
    </row>
    <row r="1625" spans="3:17" hidden="1" x14ac:dyDescent="0.2">
      <c r="C1625" s="222"/>
      <c r="D1625" s="169" t="s">
        <v>611</v>
      </c>
      <c r="E1625" s="297"/>
      <c r="J1625" s="173"/>
      <c r="K1625" s="169"/>
      <c r="N1625" s="169"/>
      <c r="P1625" s="169"/>
      <c r="Q1625" s="169"/>
    </row>
    <row r="1626" spans="3:17" hidden="1" x14ac:dyDescent="0.2">
      <c r="C1626" s="239" t="s">
        <v>741</v>
      </c>
      <c r="D1626" s="169" t="s">
        <v>567</v>
      </c>
      <c r="E1626" s="297">
        <v>102</v>
      </c>
      <c r="F1626" s="171" t="s">
        <v>756</v>
      </c>
      <c r="G1626" s="172">
        <v>30300</v>
      </c>
      <c r="H1626" s="172">
        <v>29300</v>
      </c>
      <c r="I1626" s="172">
        <v>31100</v>
      </c>
      <c r="J1626" s="173">
        <f t="shared" si="403"/>
        <v>30300</v>
      </c>
      <c r="K1626" s="169"/>
      <c r="N1626" s="169"/>
      <c r="P1626" s="169"/>
      <c r="Q1626" s="169"/>
    </row>
    <row r="1627" spans="3:17" hidden="1" x14ac:dyDescent="0.2">
      <c r="C1627" s="222"/>
      <c r="D1627" s="169" t="s">
        <v>611</v>
      </c>
      <c r="E1627" s="297"/>
      <c r="J1627" s="173"/>
      <c r="K1627" s="169"/>
      <c r="N1627" s="169"/>
      <c r="P1627" s="169"/>
      <c r="Q1627" s="169"/>
    </row>
    <row r="1628" spans="3:17" hidden="1" x14ac:dyDescent="0.2">
      <c r="C1628" s="239" t="s">
        <v>741</v>
      </c>
      <c r="D1628" s="169" t="s">
        <v>567</v>
      </c>
      <c r="E1628" s="297">
        <v>102</v>
      </c>
      <c r="F1628" s="171" t="s">
        <v>757</v>
      </c>
      <c r="G1628" s="172">
        <v>26800</v>
      </c>
      <c r="H1628" s="172">
        <v>25800</v>
      </c>
      <c r="I1628" s="172">
        <v>27600</v>
      </c>
      <c r="J1628" s="173">
        <f t="shared" si="403"/>
        <v>26800</v>
      </c>
      <c r="K1628" s="169"/>
      <c r="N1628" s="169"/>
      <c r="P1628" s="169"/>
      <c r="Q1628" s="169"/>
    </row>
    <row r="1629" spans="3:17" hidden="1" x14ac:dyDescent="0.2">
      <c r="C1629" s="222"/>
      <c r="D1629" s="169" t="s">
        <v>611</v>
      </c>
      <c r="E1629" s="297"/>
      <c r="J1629" s="173"/>
      <c r="K1629" s="169"/>
      <c r="N1629" s="169"/>
      <c r="P1629" s="169"/>
      <c r="Q1629" s="169"/>
    </row>
    <row r="1630" spans="3:17" hidden="1" x14ac:dyDescent="0.2">
      <c r="C1630" s="239" t="s">
        <v>741</v>
      </c>
      <c r="D1630" s="169" t="s">
        <v>567</v>
      </c>
      <c r="E1630" s="297">
        <v>102</v>
      </c>
      <c r="F1630" s="171" t="s">
        <v>758</v>
      </c>
      <c r="G1630" s="172">
        <v>26800</v>
      </c>
      <c r="H1630" s="172">
        <v>25800</v>
      </c>
      <c r="I1630" s="172">
        <v>27600</v>
      </c>
      <c r="J1630" s="173">
        <f t="shared" si="403"/>
        <v>26800</v>
      </c>
      <c r="K1630" s="169"/>
      <c r="N1630" s="169"/>
      <c r="P1630" s="169"/>
      <c r="Q1630" s="169"/>
    </row>
    <row r="1631" spans="3:17" hidden="1" x14ac:dyDescent="0.2">
      <c r="C1631" s="222"/>
      <c r="D1631" s="169" t="s">
        <v>611</v>
      </c>
      <c r="E1631" s="293"/>
      <c r="K1631" s="169"/>
      <c r="N1631" s="169"/>
      <c r="P1631" s="169"/>
      <c r="Q1631" s="169"/>
    </row>
    <row r="1632" spans="3:17" hidden="1" x14ac:dyDescent="0.2">
      <c r="C1632" s="239" t="s">
        <v>741</v>
      </c>
      <c r="D1632" s="169" t="s">
        <v>58</v>
      </c>
      <c r="E1632" s="299">
        <v>106</v>
      </c>
      <c r="F1632" s="171" t="s">
        <v>761</v>
      </c>
      <c r="G1632" s="172">
        <v>41129</v>
      </c>
      <c r="H1632" s="172">
        <v>40129</v>
      </c>
      <c r="I1632" s="172">
        <v>41929</v>
      </c>
      <c r="J1632" s="173">
        <f t="shared" ref="J1632:J1638" si="404">SUM(H1632+1000)</f>
        <v>41129</v>
      </c>
      <c r="K1632" s="169"/>
      <c r="N1632" s="169"/>
      <c r="P1632" s="169"/>
      <c r="Q1632" s="169"/>
    </row>
    <row r="1633" spans="2:17" hidden="1" x14ac:dyDescent="0.2">
      <c r="C1633" s="222"/>
      <c r="D1633" s="169" t="s">
        <v>611</v>
      </c>
      <c r="E1633" s="299"/>
      <c r="J1633" s="173"/>
      <c r="K1633" s="169"/>
      <c r="N1633" s="169"/>
      <c r="P1633" s="169"/>
      <c r="Q1633" s="169"/>
    </row>
    <row r="1634" spans="2:17" hidden="1" x14ac:dyDescent="0.2">
      <c r="C1634" s="239" t="s">
        <v>741</v>
      </c>
      <c r="D1634" s="169" t="s">
        <v>762</v>
      </c>
      <c r="E1634" s="299">
        <v>104</v>
      </c>
      <c r="F1634" s="171" t="s">
        <v>763</v>
      </c>
      <c r="G1634" s="172">
        <v>31045</v>
      </c>
      <c r="H1634" s="172">
        <v>30045</v>
      </c>
      <c r="I1634" s="172">
        <v>31845</v>
      </c>
      <c r="J1634" s="173">
        <f t="shared" si="404"/>
        <v>31045</v>
      </c>
      <c r="K1634" s="169"/>
      <c r="N1634" s="169"/>
      <c r="P1634" s="169"/>
      <c r="Q1634" s="169"/>
    </row>
    <row r="1635" spans="2:17" hidden="1" x14ac:dyDescent="0.2">
      <c r="C1635" s="222"/>
      <c r="D1635" s="169" t="s">
        <v>611</v>
      </c>
      <c r="E1635" s="299"/>
      <c r="J1635" s="173"/>
      <c r="K1635" s="169"/>
      <c r="N1635" s="169"/>
      <c r="P1635" s="169"/>
      <c r="Q1635" s="169"/>
    </row>
    <row r="1636" spans="2:17" hidden="1" x14ac:dyDescent="0.2">
      <c r="C1636" s="239" t="s">
        <v>741</v>
      </c>
      <c r="D1636" s="169" t="s">
        <v>762</v>
      </c>
      <c r="E1636" s="299">
        <v>104</v>
      </c>
      <c r="F1636" s="171" t="s">
        <v>764</v>
      </c>
      <c r="G1636" s="172">
        <v>31045</v>
      </c>
      <c r="H1636" s="172">
        <v>30045</v>
      </c>
      <c r="I1636" s="172">
        <v>31845</v>
      </c>
      <c r="J1636" s="173">
        <f t="shared" si="404"/>
        <v>31045</v>
      </c>
      <c r="K1636" s="169"/>
      <c r="N1636" s="169"/>
      <c r="P1636" s="169"/>
      <c r="Q1636" s="169"/>
    </row>
    <row r="1637" spans="2:17" hidden="1" x14ac:dyDescent="0.2">
      <c r="C1637" s="222"/>
      <c r="D1637" s="169" t="s">
        <v>611</v>
      </c>
      <c r="E1637" s="299"/>
      <c r="J1637" s="173"/>
      <c r="K1637" s="169"/>
      <c r="N1637" s="169"/>
      <c r="P1637" s="169"/>
      <c r="Q1637" s="169"/>
    </row>
    <row r="1638" spans="2:17" hidden="1" x14ac:dyDescent="0.2">
      <c r="C1638" s="239" t="s">
        <v>741</v>
      </c>
      <c r="D1638" s="169" t="s">
        <v>762</v>
      </c>
      <c r="E1638" s="299">
        <v>104</v>
      </c>
      <c r="F1638" s="171" t="s">
        <v>765</v>
      </c>
      <c r="G1638" s="172">
        <v>31045</v>
      </c>
      <c r="H1638" s="172">
        <v>30045</v>
      </c>
      <c r="I1638" s="172">
        <v>31845</v>
      </c>
      <c r="J1638" s="173">
        <f t="shared" si="404"/>
        <v>31045</v>
      </c>
      <c r="K1638" s="169"/>
      <c r="N1638" s="169"/>
      <c r="P1638" s="169"/>
      <c r="Q1638" s="169"/>
    </row>
    <row r="1639" spans="2:17" hidden="1" x14ac:dyDescent="0.2">
      <c r="C1639" s="222"/>
      <c r="D1639" s="169" t="s">
        <v>766</v>
      </c>
      <c r="E1639" s="299"/>
      <c r="K1639" s="169"/>
      <c r="N1639" s="169"/>
      <c r="P1639" s="169"/>
      <c r="Q1639" s="169"/>
    </row>
    <row r="1640" spans="2:17" hidden="1" x14ac:dyDescent="0.2">
      <c r="C1640" s="222"/>
      <c r="D1640" s="169" t="s">
        <v>611</v>
      </c>
      <c r="E1640" s="299"/>
      <c r="K1640" s="169"/>
      <c r="N1640" s="169"/>
      <c r="P1640" s="169"/>
      <c r="Q1640" s="169"/>
    </row>
    <row r="1641" spans="2:17" hidden="1" x14ac:dyDescent="0.2">
      <c r="C1641" s="239" t="s">
        <v>741</v>
      </c>
      <c r="D1641" s="169" t="s">
        <v>22</v>
      </c>
      <c r="E1641" s="299">
        <v>103</v>
      </c>
      <c r="F1641" s="171" t="s">
        <v>767</v>
      </c>
      <c r="G1641" s="172">
        <v>38551</v>
      </c>
      <c r="H1641" s="172">
        <v>37551</v>
      </c>
      <c r="I1641" s="172">
        <v>39351</v>
      </c>
      <c r="J1641" s="173">
        <f t="shared" ref="J1641" si="405">SUM(H1641+1000)</f>
        <v>38551</v>
      </c>
      <c r="K1641" s="169"/>
      <c r="N1641" s="169"/>
      <c r="P1641" s="169"/>
      <c r="Q1641" s="169"/>
    </row>
    <row r="1642" spans="2:17" hidden="1" x14ac:dyDescent="0.2">
      <c r="C1642" s="222"/>
      <c r="D1642" s="169" t="s">
        <v>611</v>
      </c>
      <c r="E1642" s="299"/>
      <c r="K1642" s="169"/>
      <c r="N1642" s="169"/>
      <c r="P1642" s="169"/>
      <c r="Q1642" s="169"/>
    </row>
    <row r="1643" spans="2:17" hidden="1" x14ac:dyDescent="0.2">
      <c r="C1643" s="239" t="s">
        <v>741</v>
      </c>
      <c r="D1643" s="169" t="s">
        <v>577</v>
      </c>
      <c r="E1643" s="299">
        <v>106</v>
      </c>
      <c r="F1643" s="171" t="s">
        <v>768</v>
      </c>
      <c r="G1643" s="172">
        <v>40067</v>
      </c>
      <c r="H1643" s="172">
        <v>39067</v>
      </c>
      <c r="I1643" s="172">
        <v>43134</v>
      </c>
      <c r="J1643" s="173">
        <f t="shared" ref="J1643" si="406">SUM(H1643+1000)</f>
        <v>40067</v>
      </c>
      <c r="K1643" s="169"/>
      <c r="N1643" s="169"/>
      <c r="P1643" s="169"/>
      <c r="Q1643" s="169"/>
    </row>
    <row r="1644" spans="2:17" hidden="1" x14ac:dyDescent="0.2">
      <c r="C1644" s="239"/>
      <c r="D1644" s="169" t="s">
        <v>142</v>
      </c>
      <c r="E1644" s="299"/>
      <c r="K1644" s="169"/>
      <c r="N1644" s="169"/>
      <c r="P1644" s="169"/>
      <c r="Q1644" s="169"/>
    </row>
    <row r="1645" spans="2:17" hidden="1" x14ac:dyDescent="0.2">
      <c r="C1645" s="239" t="s">
        <v>741</v>
      </c>
      <c r="D1645" s="169" t="s">
        <v>732</v>
      </c>
      <c r="E1645" s="293">
        <v>113</v>
      </c>
      <c r="F1645" s="171" t="s">
        <v>773</v>
      </c>
      <c r="G1645" s="172">
        <v>67800</v>
      </c>
      <c r="H1645" s="172">
        <v>66800</v>
      </c>
      <c r="I1645" s="172">
        <v>66801</v>
      </c>
      <c r="J1645" s="173">
        <f t="shared" ref="J1645" si="407">SUM(H1645+1000)</f>
        <v>67800</v>
      </c>
      <c r="K1645" s="169"/>
      <c r="N1645" s="169"/>
      <c r="P1645" s="169"/>
      <c r="Q1645" s="169"/>
    </row>
    <row r="1646" spans="2:17" hidden="1" x14ac:dyDescent="0.2">
      <c r="B1646" s="222"/>
      <c r="C1646" s="222"/>
      <c r="D1646" s="222" t="s">
        <v>103</v>
      </c>
      <c r="E1646" s="223"/>
      <c r="F1646" s="223"/>
      <c r="H1646" s="224"/>
      <c r="I1646" s="224"/>
      <c r="K1646" s="169"/>
      <c r="N1646" s="169"/>
      <c r="P1646" s="169"/>
      <c r="Q1646" s="169"/>
    </row>
    <row r="1647" spans="2:17" hidden="1" x14ac:dyDescent="0.2">
      <c r="B1647" s="222"/>
      <c r="C1647" s="222"/>
      <c r="D1647" s="222" t="s">
        <v>610</v>
      </c>
      <c r="E1647" s="223"/>
      <c r="F1647" s="223"/>
      <c r="H1647" s="224"/>
      <c r="I1647" s="224"/>
      <c r="K1647" s="169"/>
      <c r="N1647" s="169"/>
      <c r="P1647" s="169"/>
      <c r="Q1647" s="169"/>
    </row>
    <row r="1648" spans="2:17" hidden="1" x14ac:dyDescent="0.2">
      <c r="B1648" s="222"/>
      <c r="C1648" s="222"/>
      <c r="D1648" s="169" t="s">
        <v>611</v>
      </c>
      <c r="E1648" s="223"/>
      <c r="F1648" s="223"/>
      <c r="H1648" s="224"/>
      <c r="I1648" s="224"/>
      <c r="K1648" s="169"/>
      <c r="N1648" s="169"/>
      <c r="P1648" s="169"/>
      <c r="Q1648" s="169"/>
    </row>
    <row r="1649" spans="2:17" hidden="1" x14ac:dyDescent="0.2">
      <c r="B1649" s="222"/>
      <c r="C1649" s="222"/>
      <c r="D1649" s="222"/>
      <c r="E1649" s="223"/>
      <c r="F1649" s="223"/>
      <c r="H1649" s="224"/>
      <c r="I1649" s="224"/>
      <c r="K1649" s="169"/>
      <c r="N1649" s="169"/>
      <c r="P1649" s="169"/>
      <c r="Q1649" s="169"/>
    </row>
    <row r="1650" spans="2:17" hidden="1" x14ac:dyDescent="0.2">
      <c r="B1650" s="222"/>
      <c r="C1650" s="222"/>
      <c r="D1650" s="222" t="s">
        <v>1022</v>
      </c>
      <c r="E1650" s="223"/>
      <c r="F1650" s="223" t="s">
        <v>1023</v>
      </c>
      <c r="H1650" s="224"/>
      <c r="I1650" s="224"/>
      <c r="K1650" s="169"/>
      <c r="N1650" s="169"/>
      <c r="P1650" s="169"/>
      <c r="Q1650" s="169"/>
    </row>
    <row r="1651" spans="2:17" hidden="1" x14ac:dyDescent="0.2">
      <c r="B1651" s="222"/>
      <c r="C1651" s="222"/>
      <c r="K1651" s="169"/>
      <c r="N1651" s="169"/>
      <c r="P1651" s="169"/>
      <c r="Q1651" s="169"/>
    </row>
    <row r="1652" spans="2:17" hidden="1" x14ac:dyDescent="0.2">
      <c r="D1652" s="219" t="s">
        <v>78</v>
      </c>
      <c r="G1652" s="229">
        <f>SUM(G1604:G1645)</f>
        <v>746518</v>
      </c>
      <c r="H1652" s="229">
        <v>724518</v>
      </c>
      <c r="I1652" s="229">
        <v>714180</v>
      </c>
      <c r="K1652" s="169"/>
      <c r="N1652" s="169"/>
      <c r="P1652" s="169"/>
      <c r="Q1652" s="169"/>
    </row>
    <row r="1653" spans="2:17" hidden="1" x14ac:dyDescent="0.2">
      <c r="D1653" s="219"/>
      <c r="H1653" s="229"/>
      <c r="I1653" s="229"/>
      <c r="K1653" s="169"/>
      <c r="N1653" s="169"/>
      <c r="P1653" s="169"/>
      <c r="Q1653" s="169"/>
    </row>
    <row r="1654" spans="2:17" hidden="1" x14ac:dyDescent="0.2">
      <c r="C1654" s="169" t="s">
        <v>1214</v>
      </c>
      <c r="D1654" s="219"/>
      <c r="I1654" s="229"/>
      <c r="K1654" s="169"/>
      <c r="N1654" s="169"/>
      <c r="P1654" s="169"/>
      <c r="Q1654" s="169"/>
    </row>
    <row r="1655" spans="2:17" hidden="1" x14ac:dyDescent="0.2">
      <c r="C1655" s="169" t="s">
        <v>776</v>
      </c>
      <c r="D1655" s="169" t="s">
        <v>22</v>
      </c>
      <c r="E1655" s="171">
        <v>103</v>
      </c>
      <c r="F1655" s="171" t="s">
        <v>777</v>
      </c>
      <c r="G1655" s="172">
        <v>38823</v>
      </c>
      <c r="H1655" s="172">
        <v>37823</v>
      </c>
      <c r="I1655" s="229">
        <v>37824</v>
      </c>
      <c r="J1655" s="173">
        <f t="shared" ref="J1655" si="408">SUM(H1655+1000)</f>
        <v>38823</v>
      </c>
      <c r="K1655" s="169"/>
      <c r="N1655" s="169"/>
      <c r="P1655" s="169"/>
      <c r="Q1655" s="169"/>
    </row>
    <row r="1656" spans="2:17" hidden="1" x14ac:dyDescent="0.2">
      <c r="D1656" s="219"/>
      <c r="H1656" s="229"/>
      <c r="I1656" s="229"/>
      <c r="K1656" s="169"/>
      <c r="N1656" s="169"/>
      <c r="P1656" s="169"/>
      <c r="Q1656" s="169"/>
    </row>
    <row r="1657" spans="2:17" hidden="1" x14ac:dyDescent="0.2">
      <c r="D1657" s="219" t="s">
        <v>78</v>
      </c>
      <c r="G1657" s="229">
        <f>SUM(G1655)</f>
        <v>38823</v>
      </c>
      <c r="H1657" s="229">
        <v>37823</v>
      </c>
      <c r="I1657" s="229">
        <v>37824</v>
      </c>
      <c r="K1657" s="169"/>
      <c r="N1657" s="169"/>
      <c r="P1657" s="169"/>
      <c r="Q1657" s="169"/>
    </row>
    <row r="1658" spans="2:17" hidden="1" x14ac:dyDescent="0.2">
      <c r="D1658" s="219"/>
      <c r="H1658" s="229"/>
      <c r="I1658" s="229"/>
      <c r="K1658" s="169"/>
      <c r="N1658" s="169"/>
      <c r="P1658" s="169"/>
      <c r="Q1658" s="169"/>
    </row>
    <row r="1659" spans="2:17" hidden="1" x14ac:dyDescent="0.2">
      <c r="C1659" s="219" t="s">
        <v>1024</v>
      </c>
      <c r="D1659" s="219"/>
      <c r="H1659" s="229"/>
      <c r="I1659" s="229"/>
      <c r="K1659" s="169"/>
      <c r="N1659" s="169"/>
      <c r="P1659" s="169"/>
      <c r="Q1659" s="169"/>
    </row>
    <row r="1660" spans="2:17" hidden="1" x14ac:dyDescent="0.2">
      <c r="C1660" s="169" t="s">
        <v>1025</v>
      </c>
      <c r="D1660" s="222" t="s">
        <v>677</v>
      </c>
      <c r="E1660" s="277">
        <v>109</v>
      </c>
      <c r="F1660" s="223" t="s">
        <v>683</v>
      </c>
      <c r="G1660" s="172">
        <v>47763</v>
      </c>
      <c r="H1660" s="224">
        <v>46763</v>
      </c>
      <c r="I1660" s="224">
        <v>46764</v>
      </c>
      <c r="J1660" s="173">
        <f t="shared" ref="J1660" si="409">SUM(H1660+1000)</f>
        <v>47763</v>
      </c>
      <c r="K1660" s="169"/>
      <c r="N1660" s="169"/>
      <c r="P1660" s="169"/>
      <c r="Q1660" s="169"/>
    </row>
    <row r="1661" spans="2:17" hidden="1" x14ac:dyDescent="0.2">
      <c r="D1661" s="222" t="s">
        <v>680</v>
      </c>
      <c r="E1661" s="277"/>
      <c r="F1661" s="223"/>
      <c r="H1661" s="224"/>
      <c r="I1661" s="224"/>
      <c r="K1661" s="169"/>
      <c r="N1661" s="169"/>
      <c r="P1661" s="169"/>
      <c r="Q1661" s="169"/>
    </row>
    <row r="1662" spans="2:17" hidden="1" x14ac:dyDescent="0.2">
      <c r="D1662" s="222" t="s">
        <v>619</v>
      </c>
      <c r="E1662" s="277"/>
      <c r="F1662" s="223"/>
      <c r="H1662" s="224"/>
      <c r="I1662" s="224"/>
      <c r="K1662" s="169"/>
      <c r="N1662" s="169"/>
      <c r="P1662" s="169"/>
      <c r="Q1662" s="169"/>
    </row>
    <row r="1663" spans="2:17" hidden="1" x14ac:dyDescent="0.2">
      <c r="D1663" s="222" t="s">
        <v>611</v>
      </c>
      <c r="E1663" s="277"/>
      <c r="F1663" s="223"/>
      <c r="H1663" s="224"/>
      <c r="I1663" s="224"/>
      <c r="K1663" s="169"/>
      <c r="N1663" s="169"/>
      <c r="P1663" s="169"/>
      <c r="Q1663" s="169"/>
    </row>
    <row r="1664" spans="2:17" hidden="1" x14ac:dyDescent="0.2">
      <c r="C1664" s="169" t="s">
        <v>1025</v>
      </c>
      <c r="D1664" s="222" t="s">
        <v>626</v>
      </c>
      <c r="E1664" s="277">
        <v>108</v>
      </c>
      <c r="F1664" s="223" t="s">
        <v>649</v>
      </c>
      <c r="G1664" s="172">
        <v>47763</v>
      </c>
      <c r="H1664" s="224">
        <v>46763</v>
      </c>
      <c r="I1664" s="224">
        <v>46764</v>
      </c>
      <c r="J1664" s="173">
        <f t="shared" ref="J1664" si="410">SUM(H1664+1000)</f>
        <v>47763</v>
      </c>
      <c r="K1664" s="169"/>
      <c r="N1664" s="169"/>
      <c r="P1664" s="169"/>
      <c r="Q1664" s="169"/>
    </row>
    <row r="1665" spans="3:17" hidden="1" x14ac:dyDescent="0.2">
      <c r="D1665" s="222" t="s">
        <v>680</v>
      </c>
      <c r="E1665" s="277"/>
      <c r="F1665" s="223"/>
      <c r="H1665" s="224"/>
      <c r="I1665" s="224"/>
      <c r="K1665" s="169"/>
      <c r="N1665" s="169"/>
      <c r="P1665" s="169"/>
      <c r="Q1665" s="169"/>
    </row>
    <row r="1666" spans="3:17" hidden="1" x14ac:dyDescent="0.2">
      <c r="D1666" s="222" t="s">
        <v>639</v>
      </c>
      <c r="E1666" s="277"/>
      <c r="F1666" s="223"/>
      <c r="H1666" s="224"/>
      <c r="I1666" s="224"/>
      <c r="K1666" s="169"/>
      <c r="N1666" s="169"/>
      <c r="P1666" s="169"/>
      <c r="Q1666" s="169"/>
    </row>
    <row r="1667" spans="3:17" hidden="1" x14ac:dyDescent="0.2">
      <c r="D1667" s="222" t="s">
        <v>611</v>
      </c>
      <c r="E1667" s="277"/>
      <c r="F1667" s="223"/>
      <c r="H1667" s="224"/>
      <c r="I1667" s="224"/>
      <c r="K1667" s="169"/>
      <c r="N1667" s="169"/>
      <c r="P1667" s="169"/>
      <c r="Q1667" s="169"/>
    </row>
    <row r="1668" spans="3:17" hidden="1" x14ac:dyDescent="0.2">
      <c r="D1668" s="222" t="s">
        <v>626</v>
      </c>
      <c r="E1668" s="277">
        <v>108</v>
      </c>
      <c r="F1668" s="223" t="s">
        <v>650</v>
      </c>
      <c r="G1668" s="172">
        <v>47763</v>
      </c>
      <c r="H1668" s="224">
        <v>46763</v>
      </c>
      <c r="I1668" s="224">
        <v>46764</v>
      </c>
      <c r="J1668" s="173">
        <f t="shared" ref="J1668" si="411">SUM(H1668+1000)</f>
        <v>47763</v>
      </c>
      <c r="K1668" s="169"/>
      <c r="N1668" s="169"/>
      <c r="P1668" s="169"/>
      <c r="Q1668" s="169"/>
    </row>
    <row r="1669" spans="3:17" hidden="1" x14ac:dyDescent="0.2">
      <c r="D1669" s="222" t="s">
        <v>680</v>
      </c>
      <c r="E1669" s="277"/>
      <c r="F1669" s="223"/>
      <c r="H1669" s="224"/>
      <c r="I1669" s="224"/>
      <c r="K1669" s="169"/>
      <c r="N1669" s="169"/>
      <c r="P1669" s="169"/>
      <c r="Q1669" s="169"/>
    </row>
    <row r="1670" spans="3:17" hidden="1" x14ac:dyDescent="0.2">
      <c r="D1670" s="222" t="s">
        <v>611</v>
      </c>
      <c r="E1670" s="277"/>
      <c r="F1670" s="223"/>
      <c r="H1670" s="224"/>
      <c r="I1670" s="224"/>
      <c r="K1670" s="169"/>
      <c r="N1670" s="169"/>
      <c r="P1670" s="169"/>
      <c r="Q1670" s="169"/>
    </row>
    <row r="1671" spans="3:17" hidden="1" x14ac:dyDescent="0.2">
      <c r="D1671" s="222" t="s">
        <v>626</v>
      </c>
      <c r="E1671" s="277">
        <v>108</v>
      </c>
      <c r="F1671" s="223" t="s">
        <v>1026</v>
      </c>
      <c r="G1671" s="172">
        <v>47763</v>
      </c>
      <c r="H1671" s="224">
        <v>46763</v>
      </c>
      <c r="I1671" s="224">
        <v>46764</v>
      </c>
      <c r="J1671" s="173">
        <f t="shared" ref="J1671" si="412">SUM(H1671+1000)</f>
        <v>47763</v>
      </c>
      <c r="K1671" s="169"/>
      <c r="N1671" s="169"/>
      <c r="P1671" s="169"/>
      <c r="Q1671" s="169"/>
    </row>
    <row r="1672" spans="3:17" hidden="1" x14ac:dyDescent="0.2">
      <c r="D1672" s="222" t="s">
        <v>680</v>
      </c>
      <c r="E1672" s="282"/>
      <c r="K1672" s="169"/>
      <c r="N1672" s="169"/>
      <c r="P1672" s="169"/>
      <c r="Q1672" s="169"/>
    </row>
    <row r="1673" spans="3:17" hidden="1" x14ac:dyDescent="0.2">
      <c r="D1673" s="222" t="s">
        <v>639</v>
      </c>
      <c r="E1673" s="282"/>
      <c r="K1673" s="169"/>
      <c r="N1673" s="169"/>
      <c r="P1673" s="169"/>
      <c r="Q1673" s="169"/>
    </row>
    <row r="1674" spans="3:17" hidden="1" x14ac:dyDescent="0.2">
      <c r="D1674" s="222" t="s">
        <v>611</v>
      </c>
      <c r="E1674" s="282"/>
      <c r="K1674" s="169"/>
      <c r="N1674" s="169"/>
      <c r="P1674" s="169"/>
      <c r="Q1674" s="169"/>
    </row>
    <row r="1675" spans="3:17" hidden="1" x14ac:dyDescent="0.2">
      <c r="D1675" s="222"/>
      <c r="E1675" s="282"/>
      <c r="K1675" s="169"/>
      <c r="N1675" s="169"/>
      <c r="P1675" s="169"/>
      <c r="Q1675" s="169"/>
    </row>
    <row r="1676" spans="3:17" hidden="1" x14ac:dyDescent="0.2">
      <c r="D1676" s="219" t="s">
        <v>78</v>
      </c>
      <c r="G1676" s="229">
        <f>SUM(G1660:G1671)</f>
        <v>191052</v>
      </c>
      <c r="H1676" s="229">
        <v>187052</v>
      </c>
      <c r="I1676" s="229">
        <v>187056</v>
      </c>
      <c r="K1676" s="169"/>
      <c r="N1676" s="169"/>
      <c r="P1676" s="169"/>
      <c r="Q1676" s="169"/>
    </row>
    <row r="1677" spans="3:17" hidden="1" x14ac:dyDescent="0.2">
      <c r="D1677" s="222"/>
      <c r="E1677" s="277"/>
      <c r="F1677" s="223"/>
      <c r="H1677" s="224"/>
      <c r="I1677" s="224"/>
      <c r="K1677" s="169"/>
      <c r="N1677" s="169"/>
      <c r="P1677" s="169"/>
      <c r="Q1677" s="169"/>
    </row>
    <row r="1678" spans="3:17" hidden="1" x14ac:dyDescent="0.2">
      <c r="D1678" s="219"/>
      <c r="H1678" s="229"/>
      <c r="I1678" s="229"/>
      <c r="K1678" s="169"/>
      <c r="N1678" s="169"/>
      <c r="P1678" s="169"/>
      <c r="Q1678" s="169"/>
    </row>
    <row r="1679" spans="3:17" hidden="1" x14ac:dyDescent="0.2">
      <c r="D1679" s="219"/>
      <c r="H1679" s="229"/>
      <c r="I1679" s="229"/>
      <c r="K1679" s="169"/>
      <c r="N1679" s="169"/>
      <c r="P1679" s="169"/>
      <c r="Q1679" s="169"/>
    </row>
    <row r="1680" spans="3:17" hidden="1" x14ac:dyDescent="0.2">
      <c r="C1680" s="226"/>
      <c r="D1680" s="276" t="s">
        <v>778</v>
      </c>
      <c r="E1680" s="277">
        <v>108</v>
      </c>
      <c r="F1680" s="223" t="s">
        <v>780</v>
      </c>
      <c r="G1680" s="172">
        <v>46076</v>
      </c>
      <c r="H1680" s="224">
        <v>45076</v>
      </c>
      <c r="I1680" s="224">
        <v>2948</v>
      </c>
      <c r="J1680" s="173">
        <f t="shared" ref="J1680" si="413">SUM(H1680+1000)</f>
        <v>46076</v>
      </c>
      <c r="K1680" s="169"/>
      <c r="N1680" s="169"/>
      <c r="P1680" s="169"/>
      <c r="Q1680" s="169"/>
    </row>
    <row r="1681" spans="3:17" hidden="1" x14ac:dyDescent="0.2">
      <c r="C1681" s="226" t="s">
        <v>1027</v>
      </c>
      <c r="D1681" s="222" t="s">
        <v>680</v>
      </c>
      <c r="E1681" s="277"/>
      <c r="F1681" s="223"/>
      <c r="H1681" s="224"/>
      <c r="I1681" s="224"/>
      <c r="K1681" s="169"/>
      <c r="N1681" s="169"/>
      <c r="P1681" s="169"/>
      <c r="Q1681" s="169"/>
    </row>
    <row r="1682" spans="3:17" hidden="1" x14ac:dyDescent="0.2">
      <c r="C1682" s="226"/>
      <c r="D1682" s="222" t="s">
        <v>610</v>
      </c>
      <c r="E1682" s="277"/>
      <c r="F1682" s="223"/>
      <c r="H1682" s="224"/>
      <c r="I1682" s="224"/>
      <c r="K1682" s="169"/>
      <c r="N1682" s="169"/>
      <c r="P1682" s="169"/>
      <c r="Q1682" s="169"/>
    </row>
    <row r="1683" spans="3:17" hidden="1" x14ac:dyDescent="0.2">
      <c r="C1683" s="226"/>
      <c r="D1683" s="222" t="s">
        <v>611</v>
      </c>
      <c r="E1683" s="277"/>
      <c r="F1683" s="223"/>
      <c r="H1683" s="224"/>
      <c r="I1683" s="224"/>
      <c r="K1683" s="169"/>
      <c r="N1683" s="169"/>
      <c r="P1683" s="169"/>
      <c r="Q1683" s="169"/>
    </row>
    <row r="1684" spans="3:17" hidden="1" x14ac:dyDescent="0.2">
      <c r="C1684" s="226"/>
      <c r="D1684" s="276" t="s">
        <v>778</v>
      </c>
      <c r="E1684" s="277">
        <v>108</v>
      </c>
      <c r="F1684" s="223" t="s">
        <v>784</v>
      </c>
      <c r="G1684" s="172">
        <v>43228</v>
      </c>
      <c r="H1684" s="224">
        <v>42228</v>
      </c>
      <c r="I1684" s="224">
        <v>42229</v>
      </c>
      <c r="J1684" s="173">
        <f t="shared" ref="J1684" si="414">SUM(H1684+1000)</f>
        <v>43228</v>
      </c>
      <c r="K1684" s="169"/>
      <c r="N1684" s="169"/>
      <c r="P1684" s="169"/>
      <c r="Q1684" s="169"/>
    </row>
    <row r="1685" spans="3:17" hidden="1" x14ac:dyDescent="0.2">
      <c r="C1685" s="226" t="s">
        <v>1027</v>
      </c>
      <c r="D1685" s="222" t="s">
        <v>680</v>
      </c>
      <c r="E1685" s="277"/>
      <c r="F1685" s="223"/>
      <c r="H1685" s="224"/>
      <c r="I1685" s="224"/>
      <c r="K1685" s="169"/>
      <c r="N1685" s="169"/>
      <c r="P1685" s="169"/>
      <c r="Q1685" s="169"/>
    </row>
    <row r="1686" spans="3:17" hidden="1" x14ac:dyDescent="0.2">
      <c r="C1686" s="226"/>
      <c r="D1686" s="222" t="s">
        <v>639</v>
      </c>
      <c r="E1686" s="277"/>
      <c r="F1686" s="223"/>
      <c r="H1686" s="224"/>
      <c r="I1686" s="224"/>
      <c r="K1686" s="169"/>
      <c r="N1686" s="169"/>
      <c r="P1686" s="169"/>
      <c r="Q1686" s="169"/>
    </row>
    <row r="1687" spans="3:17" hidden="1" x14ac:dyDescent="0.2">
      <c r="C1687" s="226"/>
      <c r="D1687" s="222" t="s">
        <v>611</v>
      </c>
      <c r="E1687" s="277"/>
      <c r="F1687" s="223"/>
      <c r="H1687" s="224"/>
      <c r="I1687" s="224"/>
      <c r="K1687" s="169"/>
      <c r="N1687" s="169"/>
      <c r="P1687" s="169"/>
      <c r="Q1687" s="169"/>
    </row>
    <row r="1688" spans="3:17" hidden="1" x14ac:dyDescent="0.2">
      <c r="C1688" s="226"/>
      <c r="D1688" s="222"/>
      <c r="E1688" s="277"/>
      <c r="F1688" s="223"/>
      <c r="H1688" s="224"/>
      <c r="I1688" s="224"/>
      <c r="K1688" s="169"/>
      <c r="N1688" s="169"/>
      <c r="P1688" s="169"/>
      <c r="Q1688" s="169"/>
    </row>
    <row r="1689" spans="3:17" hidden="1" x14ac:dyDescent="0.2">
      <c r="C1689" s="226"/>
      <c r="D1689" s="233" t="s">
        <v>78</v>
      </c>
      <c r="E1689" s="279"/>
      <c r="F1689" s="227"/>
      <c r="G1689" s="229">
        <f>SUM(G1680:G1685)</f>
        <v>89304</v>
      </c>
      <c r="H1689" s="242">
        <v>87304</v>
      </c>
      <c r="I1689" s="242">
        <v>45177</v>
      </c>
      <c r="K1689" s="169"/>
      <c r="N1689" s="169"/>
      <c r="P1689" s="169"/>
      <c r="Q1689" s="169"/>
    </row>
    <row r="1690" spans="3:17" hidden="1" x14ac:dyDescent="0.2">
      <c r="D1690" s="233"/>
      <c r="E1690" s="279"/>
      <c r="F1690" s="227"/>
      <c r="G1690" s="229"/>
      <c r="H1690" s="242"/>
      <c r="I1690" s="242"/>
      <c r="K1690" s="169"/>
      <c r="N1690" s="169"/>
      <c r="P1690" s="169"/>
      <c r="Q1690" s="169"/>
    </row>
    <row r="1691" spans="3:17" hidden="1" x14ac:dyDescent="0.2">
      <c r="D1691" s="258"/>
      <c r="E1691" s="314"/>
      <c r="F1691" s="314"/>
      <c r="H1691" s="242"/>
      <c r="I1691" s="242"/>
      <c r="K1691" s="169"/>
      <c r="N1691" s="169"/>
      <c r="P1691" s="169"/>
      <c r="Q1691" s="169"/>
    </row>
    <row r="1692" spans="3:17" hidden="1" x14ac:dyDescent="0.2">
      <c r="C1692" s="233" t="s">
        <v>785</v>
      </c>
      <c r="E1692" s="282"/>
      <c r="H1692" s="242"/>
      <c r="I1692" s="242"/>
      <c r="K1692" s="169"/>
      <c r="N1692" s="169"/>
      <c r="P1692" s="169"/>
      <c r="Q1692" s="169"/>
    </row>
    <row r="1693" spans="3:17" hidden="1" x14ac:dyDescent="0.2">
      <c r="D1693" s="169" t="s">
        <v>22</v>
      </c>
      <c r="E1693" s="300">
        <v>103</v>
      </c>
      <c r="F1693" s="171" t="s">
        <v>787</v>
      </c>
      <c r="G1693" s="172">
        <v>41230</v>
      </c>
      <c r="H1693" s="242"/>
      <c r="I1693" s="242"/>
      <c r="K1693" s="169"/>
      <c r="N1693" s="169"/>
      <c r="P1693" s="169"/>
      <c r="Q1693" s="169"/>
    </row>
    <row r="1694" spans="3:17" hidden="1" x14ac:dyDescent="0.2">
      <c r="C1694" s="169" t="s">
        <v>1028</v>
      </c>
      <c r="D1694" s="226" t="s">
        <v>788</v>
      </c>
      <c r="E1694" s="279"/>
      <c r="F1694" s="227"/>
      <c r="H1694" s="242"/>
      <c r="I1694" s="242"/>
      <c r="K1694" s="169"/>
      <c r="N1694" s="169"/>
      <c r="P1694" s="169"/>
      <c r="Q1694" s="169"/>
    </row>
    <row r="1695" spans="3:17" hidden="1" x14ac:dyDescent="0.2">
      <c r="C1695" s="226"/>
      <c r="D1695" s="226"/>
      <c r="E1695" s="279"/>
      <c r="F1695" s="227"/>
      <c r="H1695" s="242"/>
      <c r="I1695" s="242"/>
      <c r="K1695" s="169"/>
      <c r="N1695" s="169"/>
      <c r="P1695" s="169"/>
      <c r="Q1695" s="169"/>
    </row>
    <row r="1696" spans="3:17" hidden="1" x14ac:dyDescent="0.2">
      <c r="C1696" s="226"/>
      <c r="D1696" s="169" t="s">
        <v>1029</v>
      </c>
      <c r="E1696" s="300"/>
      <c r="H1696" s="242"/>
      <c r="I1696" s="242"/>
      <c r="K1696" s="169"/>
      <c r="N1696" s="169"/>
      <c r="P1696" s="169"/>
      <c r="Q1696" s="169"/>
    </row>
    <row r="1697" spans="3:17" hidden="1" x14ac:dyDescent="0.2">
      <c r="D1697" s="169" t="s">
        <v>1030</v>
      </c>
      <c r="E1697" s="300"/>
      <c r="F1697" s="171" t="s">
        <v>1031</v>
      </c>
      <c r="H1697" s="242"/>
      <c r="I1697" s="242"/>
      <c r="K1697" s="169"/>
      <c r="N1697" s="169"/>
      <c r="P1697" s="169"/>
      <c r="Q1697" s="169"/>
    </row>
    <row r="1698" spans="3:17" hidden="1" x14ac:dyDescent="0.2">
      <c r="E1698" s="300"/>
      <c r="H1698" s="242"/>
      <c r="I1698" s="242"/>
      <c r="K1698" s="169"/>
      <c r="N1698" s="169"/>
      <c r="P1698" s="169"/>
      <c r="Q1698" s="169"/>
    </row>
    <row r="1699" spans="3:17" hidden="1" x14ac:dyDescent="0.2">
      <c r="C1699" s="222"/>
      <c r="D1699" s="219" t="s">
        <v>73</v>
      </c>
      <c r="E1699" s="302"/>
      <c r="F1699" s="214"/>
      <c r="G1699" s="229">
        <f>SUM(G1693)</f>
        <v>41230</v>
      </c>
      <c r="H1699" s="242"/>
      <c r="I1699" s="242"/>
      <c r="K1699" s="169"/>
      <c r="N1699" s="169"/>
      <c r="P1699" s="169"/>
      <c r="Q1699" s="169"/>
    </row>
    <row r="1700" spans="3:17" hidden="1" x14ac:dyDescent="0.2">
      <c r="C1700" s="222"/>
      <c r="D1700" s="219"/>
      <c r="H1700" s="229"/>
      <c r="I1700" s="229"/>
      <c r="K1700" s="169"/>
      <c r="N1700" s="169"/>
      <c r="P1700" s="169"/>
      <c r="Q1700" s="169"/>
    </row>
    <row r="1701" spans="3:17" hidden="1" x14ac:dyDescent="0.2">
      <c r="C1701" s="226"/>
      <c r="D1701" s="219" t="s">
        <v>1032</v>
      </c>
      <c r="E1701" s="282">
        <v>108</v>
      </c>
      <c r="F1701" s="171" t="s">
        <v>1033</v>
      </c>
      <c r="G1701" s="172">
        <v>45424</v>
      </c>
      <c r="H1701" s="172">
        <v>44424</v>
      </c>
      <c r="I1701" s="172">
        <v>44425</v>
      </c>
      <c r="J1701" s="173">
        <f t="shared" ref="J1701" si="415">SUM(H1701+1000)</f>
        <v>45424</v>
      </c>
      <c r="K1701" s="169"/>
      <c r="N1701" s="169"/>
      <c r="P1701" s="169"/>
      <c r="Q1701" s="169"/>
    </row>
    <row r="1702" spans="3:17" hidden="1" x14ac:dyDescent="0.2">
      <c r="C1702" s="169" t="s">
        <v>1034</v>
      </c>
      <c r="D1702" s="222" t="s">
        <v>793</v>
      </c>
      <c r="E1702" s="277"/>
      <c r="F1702" s="223"/>
      <c r="H1702" s="224"/>
      <c r="I1702" s="224"/>
      <c r="K1702" s="169"/>
      <c r="N1702" s="169"/>
      <c r="P1702" s="169"/>
      <c r="Q1702" s="169"/>
    </row>
    <row r="1703" spans="3:17" hidden="1" x14ac:dyDescent="0.2">
      <c r="C1703" s="226"/>
      <c r="D1703" s="226" t="s">
        <v>696</v>
      </c>
      <c r="E1703" s="279"/>
      <c r="F1703" s="227"/>
      <c r="H1703" s="228"/>
      <c r="I1703" s="228"/>
      <c r="K1703" s="169"/>
      <c r="N1703" s="169"/>
      <c r="P1703" s="169"/>
      <c r="Q1703" s="169"/>
    </row>
    <row r="1704" spans="3:17" hidden="1" x14ac:dyDescent="0.2">
      <c r="C1704" s="226"/>
      <c r="D1704" s="226" t="s">
        <v>619</v>
      </c>
      <c r="E1704" s="279"/>
      <c r="F1704" s="227"/>
      <c r="H1704" s="228"/>
      <c r="I1704" s="228"/>
      <c r="K1704" s="169"/>
      <c r="N1704" s="169"/>
      <c r="P1704" s="169"/>
      <c r="Q1704" s="169"/>
    </row>
    <row r="1705" spans="3:17" hidden="1" x14ac:dyDescent="0.2">
      <c r="C1705" s="226"/>
      <c r="D1705" s="222" t="s">
        <v>611</v>
      </c>
      <c r="E1705" s="279"/>
      <c r="F1705" s="227"/>
      <c r="H1705" s="242"/>
      <c r="I1705" s="242"/>
      <c r="K1705" s="169"/>
      <c r="N1705" s="169"/>
      <c r="P1705" s="169"/>
      <c r="Q1705" s="169"/>
    </row>
    <row r="1706" spans="3:17" hidden="1" x14ac:dyDescent="0.2">
      <c r="C1706" s="226"/>
      <c r="D1706" s="222"/>
      <c r="E1706" s="279"/>
      <c r="F1706" s="227"/>
      <c r="H1706" s="242"/>
      <c r="I1706" s="242"/>
      <c r="K1706" s="169"/>
      <c r="N1706" s="169"/>
      <c r="P1706" s="169"/>
      <c r="Q1706" s="169"/>
    </row>
    <row r="1707" spans="3:17" hidden="1" x14ac:dyDescent="0.2">
      <c r="C1707" s="226"/>
      <c r="D1707" s="233" t="s">
        <v>78</v>
      </c>
      <c r="E1707" s="279"/>
      <c r="F1707" s="227"/>
      <c r="G1707" s="229">
        <f>SUM(G1701:G1705)</f>
        <v>45424</v>
      </c>
      <c r="H1707" s="242">
        <v>44424</v>
      </c>
      <c r="I1707" s="242">
        <v>44425</v>
      </c>
      <c r="K1707" s="169"/>
      <c r="N1707" s="169"/>
      <c r="P1707" s="169"/>
      <c r="Q1707" s="169"/>
    </row>
    <row r="1708" spans="3:17" hidden="1" x14ac:dyDescent="0.2">
      <c r="E1708" s="282"/>
      <c r="K1708" s="169"/>
      <c r="N1708" s="169"/>
      <c r="P1708" s="169"/>
      <c r="Q1708" s="169"/>
    </row>
    <row r="1709" spans="3:17" hidden="1" x14ac:dyDescent="0.2">
      <c r="E1709" s="282"/>
      <c r="K1709" s="169"/>
      <c r="N1709" s="169"/>
      <c r="P1709" s="169"/>
      <c r="Q1709" s="169"/>
    </row>
    <row r="1710" spans="3:17" hidden="1" x14ac:dyDescent="0.2">
      <c r="D1710" s="276" t="s">
        <v>1035</v>
      </c>
      <c r="E1710" s="277">
        <v>108</v>
      </c>
      <c r="F1710" s="223" t="s">
        <v>796</v>
      </c>
      <c r="G1710" s="172">
        <v>46595</v>
      </c>
      <c r="H1710" s="224">
        <v>45595</v>
      </c>
      <c r="I1710" s="224">
        <v>2429</v>
      </c>
      <c r="J1710" s="173">
        <f t="shared" ref="J1710" si="416">SUM(H1710+1000)</f>
        <v>46595</v>
      </c>
      <c r="K1710" s="169"/>
      <c r="N1710" s="169"/>
      <c r="P1710" s="169"/>
      <c r="Q1710" s="169"/>
    </row>
    <row r="1711" spans="3:17" hidden="1" x14ac:dyDescent="0.2">
      <c r="C1711" s="169" t="s">
        <v>1036</v>
      </c>
      <c r="D1711" s="226" t="s">
        <v>696</v>
      </c>
      <c r="E1711" s="277"/>
      <c r="F1711" s="223"/>
      <c r="H1711" s="224"/>
      <c r="I1711" s="224"/>
      <c r="J1711" s="173"/>
      <c r="K1711" s="169"/>
      <c r="N1711" s="169"/>
      <c r="P1711" s="169"/>
      <c r="Q1711" s="169"/>
    </row>
    <row r="1712" spans="3:17" hidden="1" x14ac:dyDescent="0.2">
      <c r="D1712" s="222" t="s">
        <v>797</v>
      </c>
      <c r="E1712" s="277"/>
      <c r="F1712" s="223"/>
      <c r="H1712" s="224"/>
      <c r="I1712" s="224"/>
      <c r="K1712" s="169"/>
      <c r="N1712" s="169"/>
      <c r="P1712" s="169"/>
      <c r="Q1712" s="169"/>
    </row>
    <row r="1713" spans="1:17" hidden="1" x14ac:dyDescent="0.2">
      <c r="D1713" s="222" t="s">
        <v>611</v>
      </c>
      <c r="E1713" s="277"/>
      <c r="F1713" s="223"/>
      <c r="H1713" s="224"/>
      <c r="I1713" s="224"/>
      <c r="K1713" s="169"/>
      <c r="N1713" s="169"/>
      <c r="P1713" s="169"/>
      <c r="Q1713" s="169"/>
    </row>
    <row r="1714" spans="1:17" hidden="1" x14ac:dyDescent="0.2">
      <c r="A1714" s="225"/>
      <c r="B1714" s="237"/>
      <c r="D1714" s="221" t="s">
        <v>1035</v>
      </c>
      <c r="E1714" s="237">
        <v>108</v>
      </c>
      <c r="F1714" s="228" t="s">
        <v>798</v>
      </c>
      <c r="G1714" s="172">
        <v>41000</v>
      </c>
      <c r="K1714" s="169"/>
      <c r="N1714" s="169"/>
      <c r="P1714" s="169"/>
      <c r="Q1714" s="169"/>
    </row>
    <row r="1715" spans="1:17" hidden="1" x14ac:dyDescent="0.2">
      <c r="A1715" s="225"/>
      <c r="B1715" s="237"/>
      <c r="C1715" s="169" t="s">
        <v>1036</v>
      </c>
      <c r="D1715" s="226" t="s">
        <v>696</v>
      </c>
      <c r="E1715" s="237"/>
      <c r="F1715" s="228"/>
      <c r="K1715" s="169"/>
      <c r="N1715" s="169"/>
      <c r="P1715" s="169"/>
      <c r="Q1715" s="169"/>
    </row>
    <row r="1716" spans="1:17" hidden="1" x14ac:dyDescent="0.2">
      <c r="A1716" s="225"/>
      <c r="B1716" s="237"/>
      <c r="C1716" s="225"/>
      <c r="D1716" s="222" t="s">
        <v>801</v>
      </c>
      <c r="E1716" s="237"/>
      <c r="F1716" s="228"/>
      <c r="K1716" s="169"/>
      <c r="N1716" s="169"/>
      <c r="P1716" s="169"/>
      <c r="Q1716" s="169"/>
    </row>
    <row r="1717" spans="1:17" hidden="1" x14ac:dyDescent="0.2">
      <c r="A1717" s="225"/>
      <c r="B1717" s="237"/>
      <c r="C1717" s="225"/>
      <c r="D1717" s="221"/>
      <c r="E1717" s="237"/>
      <c r="F1717" s="228"/>
      <c r="K1717" s="169"/>
      <c r="N1717" s="169"/>
      <c r="P1717" s="169"/>
      <c r="Q1717" s="169"/>
    </row>
    <row r="1718" spans="1:17" hidden="1" x14ac:dyDescent="0.2">
      <c r="C1718" s="225"/>
      <c r="D1718" s="219" t="s">
        <v>78</v>
      </c>
      <c r="E1718" s="282"/>
      <c r="G1718" s="229">
        <f>SUM(G1710:G1714)</f>
        <v>87595</v>
      </c>
      <c r="H1718" s="229">
        <v>45595</v>
      </c>
      <c r="I1718" s="229">
        <v>2429</v>
      </c>
      <c r="K1718" s="169"/>
      <c r="N1718" s="169"/>
      <c r="P1718" s="169"/>
      <c r="Q1718" s="169"/>
    </row>
    <row r="1719" spans="1:17" hidden="1" x14ac:dyDescent="0.2">
      <c r="E1719" s="282"/>
      <c r="K1719" s="169"/>
      <c r="N1719" s="169"/>
      <c r="P1719" s="169"/>
      <c r="Q1719" s="169"/>
    </row>
    <row r="1720" spans="1:17" hidden="1" x14ac:dyDescent="0.2">
      <c r="K1720" s="169"/>
      <c r="N1720" s="169"/>
      <c r="P1720" s="169"/>
      <c r="Q1720" s="169"/>
    </row>
    <row r="1721" spans="1:17" hidden="1" x14ac:dyDescent="0.2">
      <c r="D1721" s="276" t="s">
        <v>608</v>
      </c>
      <c r="E1721" s="277">
        <v>108</v>
      </c>
      <c r="F1721" s="223" t="s">
        <v>616</v>
      </c>
      <c r="G1721" s="172">
        <v>45424</v>
      </c>
      <c r="H1721" s="224">
        <v>44424</v>
      </c>
      <c r="I1721" s="224">
        <v>44425</v>
      </c>
      <c r="J1721" s="173">
        <f t="shared" ref="J1721" si="417">SUM(H1721+1000)</f>
        <v>45424</v>
      </c>
      <c r="K1721" s="169"/>
      <c r="N1721" s="169"/>
      <c r="P1721" s="169"/>
      <c r="Q1721" s="169"/>
    </row>
    <row r="1722" spans="1:17" hidden="1" x14ac:dyDescent="0.2">
      <c r="C1722" s="169" t="s">
        <v>1037</v>
      </c>
      <c r="D1722" s="222" t="s">
        <v>619</v>
      </c>
      <c r="E1722" s="277"/>
      <c r="F1722" s="223"/>
      <c r="H1722" s="224"/>
      <c r="I1722" s="224"/>
      <c r="K1722" s="169"/>
      <c r="N1722" s="169"/>
      <c r="P1722" s="169"/>
      <c r="Q1722" s="169"/>
    </row>
    <row r="1723" spans="1:17" hidden="1" x14ac:dyDescent="0.2">
      <c r="D1723" s="222" t="s">
        <v>797</v>
      </c>
      <c r="E1723" s="277"/>
      <c r="F1723" s="223"/>
      <c r="H1723" s="224"/>
      <c r="I1723" s="224"/>
      <c r="K1723" s="169"/>
      <c r="N1723" s="169"/>
      <c r="P1723" s="169"/>
      <c r="Q1723" s="169"/>
    </row>
    <row r="1724" spans="1:17" hidden="1" x14ac:dyDescent="0.2">
      <c r="D1724" s="222" t="s">
        <v>611</v>
      </c>
      <c r="E1724" s="277"/>
      <c r="F1724" s="223"/>
      <c r="H1724" s="224"/>
      <c r="I1724" s="224"/>
      <c r="K1724" s="169"/>
      <c r="N1724" s="169"/>
      <c r="P1724" s="169"/>
      <c r="Q1724" s="169"/>
    </row>
    <row r="1725" spans="1:17" hidden="1" x14ac:dyDescent="0.2">
      <c r="B1725" s="233"/>
      <c r="E1725" s="282"/>
      <c r="K1725" s="169"/>
      <c r="N1725" s="169"/>
      <c r="P1725" s="169"/>
      <c r="Q1725" s="169"/>
    </row>
    <row r="1726" spans="1:17" hidden="1" x14ac:dyDescent="0.2">
      <c r="B1726" s="235"/>
      <c r="D1726" s="219" t="s">
        <v>78</v>
      </c>
      <c r="G1726" s="229">
        <f>SUM(G1721)</f>
        <v>45424</v>
      </c>
      <c r="H1726" s="229">
        <v>44424</v>
      </c>
      <c r="I1726" s="229">
        <v>44425</v>
      </c>
      <c r="K1726" s="169"/>
      <c r="N1726" s="169"/>
      <c r="P1726" s="169"/>
      <c r="Q1726" s="169"/>
    </row>
    <row r="1727" spans="1:17" hidden="1" x14ac:dyDescent="0.2">
      <c r="B1727" s="235"/>
      <c r="E1727" s="282"/>
      <c r="K1727" s="169"/>
      <c r="N1727" s="169"/>
      <c r="P1727" s="169"/>
      <c r="Q1727" s="169"/>
    </row>
    <row r="1728" spans="1:17" hidden="1" x14ac:dyDescent="0.2">
      <c r="B1728" s="235"/>
      <c r="C1728" s="235"/>
      <c r="D1728" s="337" t="s">
        <v>1038</v>
      </c>
      <c r="E1728" s="171">
        <v>109</v>
      </c>
      <c r="F1728" s="171" t="s">
        <v>707</v>
      </c>
      <c r="G1728" s="172">
        <v>46000</v>
      </c>
      <c r="J1728" s="173">
        <f>SUM(J12:J1726)</f>
        <v>27572164</v>
      </c>
      <c r="K1728" s="169"/>
      <c r="N1728" s="169"/>
      <c r="P1728" s="169"/>
      <c r="Q1728" s="169"/>
    </row>
    <row r="1729" spans="2:17" hidden="1" x14ac:dyDescent="0.2">
      <c r="B1729" s="235"/>
      <c r="C1729" s="235" t="s">
        <v>1039</v>
      </c>
      <c r="D1729" s="226" t="s">
        <v>680</v>
      </c>
      <c r="K1729" s="169"/>
      <c r="N1729" s="169"/>
      <c r="P1729" s="169"/>
      <c r="Q1729" s="169"/>
    </row>
    <row r="1730" spans="2:17" hidden="1" x14ac:dyDescent="0.2">
      <c r="B1730" s="235"/>
      <c r="C1730" s="235"/>
      <c r="D1730" s="244"/>
      <c r="K1730" s="169"/>
      <c r="N1730" s="169"/>
      <c r="P1730" s="169"/>
      <c r="Q1730" s="169"/>
    </row>
    <row r="1731" spans="2:17" hidden="1" x14ac:dyDescent="0.2">
      <c r="B1731" s="235"/>
      <c r="C1731" s="235"/>
      <c r="D1731" s="219" t="s">
        <v>78</v>
      </c>
      <c r="G1731" s="229">
        <f>SUM(G1728:G1730)</f>
        <v>46000</v>
      </c>
      <c r="K1731" s="169"/>
      <c r="N1731" s="169"/>
      <c r="P1731" s="169"/>
      <c r="Q1731" s="169"/>
    </row>
    <row r="1732" spans="2:17" hidden="1" x14ac:dyDescent="0.2">
      <c r="B1732" s="235"/>
      <c r="C1732" s="235"/>
      <c r="D1732" s="244"/>
      <c r="K1732" s="169"/>
      <c r="N1732" s="169"/>
      <c r="P1732" s="169"/>
      <c r="Q1732" s="169"/>
    </row>
    <row r="1733" spans="2:17" x14ac:dyDescent="0.2">
      <c r="B1733" s="235"/>
      <c r="C1733" s="235"/>
      <c r="D1733" s="244"/>
      <c r="K1733" s="169"/>
      <c r="N1733" s="169"/>
      <c r="P1733" s="169"/>
      <c r="Q1733" s="169"/>
    </row>
    <row r="1734" spans="2:17" x14ac:dyDescent="0.2">
      <c r="C1734" s="235"/>
      <c r="K1734" s="169"/>
      <c r="N1734" s="169"/>
      <c r="P1734" s="169"/>
      <c r="Q1734" s="169"/>
    </row>
  </sheetData>
  <sortState ref="C1268:P1271">
    <sortCondition ref="F1268:F1271"/>
  </sortState>
  <printOptions verticalCentered="1"/>
  <pageMargins left="0.25" right="0.25" top="0" bottom="6.75" header="0.3" footer="0.3"/>
  <pageSetup scale="99" firstPageNumber="96" fitToHeight="0" orientation="portrait" useFirstPageNumber="1" r:id="rId1"/>
  <headerFooter>
    <oddFooter>&amp;C&amp;P</oddFooter>
    <firstFooter>&amp;C&amp;P of &amp;N</firstFooter>
  </headerFooter>
  <rowBreaks count="14" manualBreakCount="14">
    <brk id="235" max="16383" man="1"/>
    <brk id="375" max="16383" man="1"/>
    <brk id="613" max="16383" man="1"/>
    <brk id="660" max="16383" man="1"/>
    <brk id="706" max="16383" man="1"/>
    <brk id="849" max="16383" man="1"/>
    <brk id="897" max="30" man="1"/>
    <brk id="945" max="16383" man="1"/>
    <brk id="993" max="16383" man="1"/>
    <brk id="1044" max="16383" man="1"/>
    <brk id="1090" max="16383" man="1"/>
    <brk id="1138" max="16383" man="1"/>
    <brk id="1237" max="16383" man="1"/>
    <brk id="1273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84"/>
  <sheetViews>
    <sheetView topLeftCell="A252" workbookViewId="0">
      <selection activeCell="R284" sqref="R284"/>
    </sheetView>
  </sheetViews>
  <sheetFormatPr defaultRowHeight="15" x14ac:dyDescent="0.25"/>
  <cols>
    <col min="3" max="3" width="13.140625" customWidth="1"/>
    <col min="4" max="4" width="40.5703125" customWidth="1"/>
    <col min="7" max="17" width="0" hidden="1" customWidth="1"/>
    <col min="18" max="18" width="10.42578125" customWidth="1"/>
    <col min="19" max="25" width="0" hidden="1" customWidth="1"/>
  </cols>
  <sheetData>
    <row r="1" spans="1:26" ht="17.25" x14ac:dyDescent="0.3">
      <c r="A1" s="149"/>
      <c r="B1" s="149"/>
      <c r="C1" s="32" t="s">
        <v>562</v>
      </c>
      <c r="D1" s="32"/>
      <c r="E1" s="3"/>
      <c r="F1" s="3"/>
      <c r="G1" s="4"/>
      <c r="H1" s="4"/>
      <c r="I1" s="4"/>
      <c r="J1" s="1"/>
      <c r="K1" s="2"/>
      <c r="L1" s="1"/>
      <c r="M1" s="1"/>
      <c r="N1" s="4"/>
      <c r="O1" s="1"/>
      <c r="P1" s="33"/>
      <c r="Q1" s="147"/>
      <c r="R1" s="148"/>
      <c r="S1" s="153"/>
      <c r="T1" s="152"/>
      <c r="U1" s="152"/>
      <c r="V1" s="152"/>
      <c r="W1" s="152"/>
      <c r="X1" s="152"/>
      <c r="Y1" s="151"/>
      <c r="Z1" s="152"/>
    </row>
    <row r="2" spans="1:26" ht="17.25" x14ac:dyDescent="0.3">
      <c r="A2" s="149"/>
      <c r="B2" s="149"/>
      <c r="C2" s="32"/>
      <c r="D2" s="32"/>
      <c r="E2" s="3"/>
      <c r="F2" s="3"/>
      <c r="G2" s="4"/>
      <c r="H2" s="4"/>
      <c r="I2" s="4"/>
      <c r="J2" s="1"/>
      <c r="K2" s="2"/>
      <c r="L2" s="1"/>
      <c r="M2" s="1"/>
      <c r="N2" s="4"/>
      <c r="O2" s="1"/>
      <c r="P2" s="33"/>
      <c r="Q2" s="147"/>
      <c r="R2" s="148"/>
      <c r="S2" s="153"/>
      <c r="T2" s="152"/>
      <c r="U2" s="152"/>
      <c r="V2" s="152"/>
      <c r="W2" s="152"/>
      <c r="X2" s="152"/>
      <c r="Y2" s="151"/>
      <c r="Z2" s="152"/>
    </row>
    <row r="3" spans="1:26" ht="17.25" x14ac:dyDescent="0.3">
      <c r="A3" s="149"/>
      <c r="B3" s="149"/>
      <c r="C3" s="1" t="s">
        <v>563</v>
      </c>
      <c r="D3" s="1" t="s">
        <v>738</v>
      </c>
      <c r="E3" s="3"/>
      <c r="F3" s="41" t="s">
        <v>739</v>
      </c>
      <c r="G3" s="4">
        <v>87429</v>
      </c>
      <c r="H3" s="4"/>
      <c r="I3" s="4"/>
      <c r="J3" s="1"/>
      <c r="K3" s="2"/>
      <c r="L3" s="1"/>
      <c r="M3" s="1"/>
      <c r="N3" s="4">
        <f>SUM(G3+2000)</f>
        <v>89429</v>
      </c>
      <c r="O3" s="33">
        <f>G3*104%</f>
        <v>90926.16</v>
      </c>
      <c r="P3" s="4">
        <v>95426</v>
      </c>
      <c r="Q3" s="147"/>
      <c r="R3" s="33">
        <f t="shared" ref="R3" si="0">P3*103%</f>
        <v>98288.78</v>
      </c>
      <c r="S3" s="153"/>
      <c r="T3" s="152"/>
      <c r="U3" s="152"/>
      <c r="V3" s="152"/>
      <c r="W3" s="152"/>
      <c r="X3" s="152"/>
      <c r="Y3" s="150">
        <v>95426</v>
      </c>
      <c r="Z3" s="152"/>
    </row>
    <row r="4" spans="1:26" ht="17.25" x14ac:dyDescent="0.3">
      <c r="A4" s="149"/>
      <c r="B4" s="149"/>
      <c r="C4" s="1"/>
      <c r="D4" s="1" t="s">
        <v>100</v>
      </c>
      <c r="E4" s="3"/>
      <c r="F4" s="41"/>
      <c r="G4" s="4"/>
      <c r="H4" s="4"/>
      <c r="I4" s="4"/>
      <c r="J4" s="1"/>
      <c r="K4" s="2"/>
      <c r="L4" s="1"/>
      <c r="M4" s="1"/>
      <c r="N4" s="4"/>
      <c r="O4" s="1"/>
      <c r="P4" s="33"/>
      <c r="Q4" s="147"/>
      <c r="R4" s="148"/>
      <c r="S4" s="153"/>
      <c r="T4" s="152"/>
      <c r="U4" s="152"/>
      <c r="V4" s="152"/>
      <c r="W4" s="152"/>
      <c r="X4" s="152"/>
      <c r="Y4" s="151"/>
      <c r="Z4" s="152"/>
    </row>
    <row r="5" spans="1:26" ht="17.25" x14ac:dyDescent="0.3">
      <c r="A5" s="149"/>
      <c r="B5" s="149"/>
      <c r="C5" s="1"/>
      <c r="D5" s="52" t="s">
        <v>103</v>
      </c>
      <c r="E5" s="3"/>
      <c r="F5" s="41"/>
      <c r="G5" s="42"/>
      <c r="H5" s="42"/>
      <c r="I5" s="42"/>
      <c r="J5" s="40"/>
      <c r="K5" s="86"/>
      <c r="L5" s="40"/>
      <c r="M5" s="1"/>
      <c r="N5" s="4"/>
      <c r="O5" s="1"/>
      <c r="P5" s="33"/>
      <c r="Q5" s="147"/>
      <c r="R5" s="148"/>
      <c r="S5" s="153"/>
      <c r="T5" s="152"/>
      <c r="U5" s="152"/>
      <c r="V5" s="152"/>
      <c r="W5" s="152"/>
      <c r="X5" s="152"/>
      <c r="Y5" s="151"/>
      <c r="Z5" s="152"/>
    </row>
    <row r="6" spans="1:26" ht="17.25" x14ac:dyDescent="0.3">
      <c r="A6" s="149"/>
      <c r="B6" s="149"/>
      <c r="C6" s="1"/>
      <c r="D6" s="52" t="s">
        <v>712</v>
      </c>
      <c r="E6" s="3"/>
      <c r="F6" s="41"/>
      <c r="G6" s="42"/>
      <c r="H6" s="42"/>
      <c r="I6" s="42"/>
      <c r="J6" s="40"/>
      <c r="K6" s="86"/>
      <c r="L6" s="40"/>
      <c r="M6" s="1"/>
      <c r="N6" s="4"/>
      <c r="O6" s="1"/>
      <c r="P6" s="33"/>
      <c r="Q6" s="147"/>
      <c r="R6" s="148"/>
      <c r="S6" s="153"/>
      <c r="T6" s="152"/>
      <c r="U6" s="152"/>
      <c r="V6" s="152"/>
      <c r="W6" s="152"/>
      <c r="X6" s="152"/>
      <c r="Y6" s="151"/>
      <c r="Z6" s="152">
        <v>1200</v>
      </c>
    </row>
    <row r="7" spans="1:26" ht="17.25" x14ac:dyDescent="0.3">
      <c r="A7" s="149"/>
      <c r="B7" s="149"/>
      <c r="C7" s="1" t="s">
        <v>563</v>
      </c>
      <c r="D7" s="52" t="s">
        <v>732</v>
      </c>
      <c r="E7" s="83">
        <v>113</v>
      </c>
      <c r="F7" s="41" t="s">
        <v>734</v>
      </c>
      <c r="G7" s="4">
        <v>70154</v>
      </c>
      <c r="H7" s="4"/>
      <c r="I7" s="4"/>
      <c r="J7" s="1"/>
      <c r="K7" s="2"/>
      <c r="L7" s="1"/>
      <c r="M7" s="1"/>
      <c r="N7" s="4">
        <f>SUM(G7+2000)</f>
        <v>72154</v>
      </c>
      <c r="O7" s="33">
        <f>G7*104%</f>
        <v>72960.160000000003</v>
      </c>
      <c r="P7" s="4">
        <v>78863</v>
      </c>
      <c r="Q7" s="147"/>
      <c r="R7" s="33">
        <f t="shared" ref="R7" si="1">P7*103%</f>
        <v>81228.89</v>
      </c>
      <c r="S7" s="153"/>
      <c r="T7" s="152"/>
      <c r="U7" s="152"/>
      <c r="V7" s="152"/>
      <c r="W7" s="152"/>
      <c r="X7" s="152"/>
      <c r="Y7" s="150">
        <v>78863</v>
      </c>
      <c r="Z7" s="152"/>
    </row>
    <row r="8" spans="1:26" ht="17.25" x14ac:dyDescent="0.3">
      <c r="A8" s="149"/>
      <c r="B8" s="149"/>
      <c r="C8" s="1"/>
      <c r="D8" s="52" t="s">
        <v>103</v>
      </c>
      <c r="E8" s="83"/>
      <c r="F8" s="41"/>
      <c r="G8" s="4"/>
      <c r="H8" s="4"/>
      <c r="I8" s="4"/>
      <c r="J8" s="1"/>
      <c r="K8" s="2"/>
      <c r="L8" s="1"/>
      <c r="M8" s="1"/>
      <c r="N8" s="4"/>
      <c r="O8" s="1"/>
      <c r="P8" s="33"/>
      <c r="Q8" s="147"/>
      <c r="R8" s="148"/>
      <c r="S8" s="153"/>
      <c r="T8" s="152"/>
      <c r="U8" s="152"/>
      <c r="V8" s="152"/>
      <c r="W8" s="152"/>
      <c r="X8" s="152"/>
      <c r="Y8" s="151"/>
      <c r="Z8" s="152"/>
    </row>
    <row r="9" spans="1:26" ht="17.25" x14ac:dyDescent="0.3">
      <c r="A9" s="149"/>
      <c r="B9" s="149"/>
      <c r="C9" s="1"/>
      <c r="D9" s="52" t="s">
        <v>712</v>
      </c>
      <c r="E9" s="3"/>
      <c r="F9" s="41"/>
      <c r="G9" s="4"/>
      <c r="H9" s="4"/>
      <c r="I9" s="4"/>
      <c r="J9" s="1"/>
      <c r="K9" s="2"/>
      <c r="L9" s="1"/>
      <c r="M9" s="1"/>
      <c r="N9" s="4"/>
      <c r="O9" s="1"/>
      <c r="P9" s="33"/>
      <c r="Q9" s="147"/>
      <c r="R9" s="148"/>
      <c r="S9" s="153"/>
      <c r="T9" s="152"/>
      <c r="U9" s="152"/>
      <c r="V9" s="152"/>
      <c r="W9" s="152"/>
      <c r="X9" s="152"/>
      <c r="Y9" s="151"/>
      <c r="Z9" s="152">
        <v>1200</v>
      </c>
    </row>
    <row r="10" spans="1:26" ht="17.25" x14ac:dyDescent="0.3">
      <c r="A10" s="149"/>
      <c r="B10" s="149"/>
      <c r="C10" s="1" t="s">
        <v>563</v>
      </c>
      <c r="D10" s="52" t="s">
        <v>732</v>
      </c>
      <c r="E10" s="83">
        <v>113</v>
      </c>
      <c r="F10" s="41" t="s">
        <v>733</v>
      </c>
      <c r="G10" s="4">
        <v>70154</v>
      </c>
      <c r="H10" s="4"/>
      <c r="I10" s="4"/>
      <c r="J10" s="1"/>
      <c r="K10" s="2"/>
      <c r="L10" s="1"/>
      <c r="M10" s="1"/>
      <c r="N10" s="4">
        <f>SUM(G10+2000)</f>
        <v>72154</v>
      </c>
      <c r="O10" s="33">
        <f>G10*104%</f>
        <v>72960.160000000003</v>
      </c>
      <c r="P10" s="4">
        <v>78863</v>
      </c>
      <c r="Q10" s="147"/>
      <c r="R10" s="33">
        <f t="shared" ref="R10" si="2">P10*103%</f>
        <v>81228.89</v>
      </c>
      <c r="S10" s="153"/>
      <c r="T10" s="152"/>
      <c r="U10" s="152"/>
      <c r="V10" s="152"/>
      <c r="W10" s="152"/>
      <c r="X10" s="152"/>
      <c r="Y10" s="150">
        <v>78863</v>
      </c>
      <c r="Z10" s="152"/>
    </row>
    <row r="11" spans="1:26" ht="17.25" x14ac:dyDescent="0.3">
      <c r="A11" s="149"/>
      <c r="B11" s="149"/>
      <c r="C11" s="1"/>
      <c r="D11" s="52" t="s">
        <v>103</v>
      </c>
      <c r="E11" s="83"/>
      <c r="F11" s="41"/>
      <c r="G11" s="4"/>
      <c r="H11" s="4"/>
      <c r="I11" s="4"/>
      <c r="J11" s="1"/>
      <c r="K11" s="2"/>
      <c r="L11" s="1"/>
      <c r="M11" s="1"/>
      <c r="N11" s="4"/>
      <c r="O11" s="1"/>
      <c r="P11" s="33"/>
      <c r="Q11" s="147"/>
      <c r="R11" s="148"/>
      <c r="S11" s="153"/>
      <c r="T11" s="152"/>
      <c r="U11" s="152"/>
      <c r="V11" s="152"/>
      <c r="W11" s="152"/>
      <c r="X11" s="152"/>
      <c r="Y11" s="151"/>
      <c r="Z11" s="152"/>
    </row>
    <row r="12" spans="1:26" ht="17.25" x14ac:dyDescent="0.3">
      <c r="A12" s="149"/>
      <c r="B12" s="149"/>
      <c r="C12" s="1"/>
      <c r="D12" s="1" t="s">
        <v>611</v>
      </c>
      <c r="E12" s="83"/>
      <c r="F12" s="41"/>
      <c r="G12" s="4"/>
      <c r="H12" s="4"/>
      <c r="I12" s="4"/>
      <c r="J12" s="1"/>
      <c r="K12" s="2"/>
      <c r="L12" s="1"/>
      <c r="M12" s="1"/>
      <c r="N12" s="4"/>
      <c r="O12" s="1"/>
      <c r="P12" s="33"/>
      <c r="Q12" s="147"/>
      <c r="R12" s="148"/>
      <c r="S12" s="153"/>
      <c r="T12" s="152"/>
      <c r="U12" s="152"/>
      <c r="V12" s="152"/>
      <c r="W12" s="152"/>
      <c r="X12" s="152"/>
      <c r="Y12" s="151"/>
      <c r="Z12" s="152"/>
    </row>
    <row r="13" spans="1:26" ht="17.25" x14ac:dyDescent="0.3">
      <c r="A13" s="149"/>
      <c r="B13" s="149"/>
      <c r="C13" s="1"/>
      <c r="D13" s="1" t="s">
        <v>712</v>
      </c>
      <c r="E13" s="83"/>
      <c r="F13" s="41"/>
      <c r="G13" s="4"/>
      <c r="H13" s="4"/>
      <c r="I13" s="4"/>
      <c r="J13" s="1"/>
      <c r="K13" s="2"/>
      <c r="L13" s="1"/>
      <c r="M13" s="1"/>
      <c r="N13" s="4"/>
      <c r="O13" s="1"/>
      <c r="P13" s="33"/>
      <c r="Q13" s="147"/>
      <c r="R13" s="148"/>
      <c r="S13" s="153"/>
      <c r="T13" s="152"/>
      <c r="U13" s="152"/>
      <c r="V13" s="152"/>
      <c r="W13" s="152"/>
      <c r="X13" s="152"/>
      <c r="Y13" s="151"/>
      <c r="Z13" s="152">
        <v>1200</v>
      </c>
    </row>
    <row r="14" spans="1:26" ht="17.25" x14ac:dyDescent="0.3">
      <c r="A14" s="149"/>
      <c r="B14" s="149"/>
      <c r="C14" s="1" t="s">
        <v>563</v>
      </c>
      <c r="D14" s="1" t="s">
        <v>735</v>
      </c>
      <c r="E14" s="83">
        <v>114</v>
      </c>
      <c r="F14" s="41" t="s">
        <v>737</v>
      </c>
      <c r="G14" s="4">
        <v>79880</v>
      </c>
      <c r="H14" s="4"/>
      <c r="I14" s="4"/>
      <c r="J14" s="1"/>
      <c r="K14" s="2"/>
      <c r="L14" s="1"/>
      <c r="M14" s="1"/>
      <c r="N14" s="4">
        <f>SUM(G14+2000)</f>
        <v>81880</v>
      </c>
      <c r="O14" s="33">
        <f>G14*104%</f>
        <v>83075.199999999997</v>
      </c>
      <c r="P14" s="4">
        <v>89173</v>
      </c>
      <c r="Q14" s="147"/>
      <c r="R14" s="33">
        <f t="shared" ref="R14" si="3">P14*103%</f>
        <v>91848.19</v>
      </c>
      <c r="S14" s="153"/>
      <c r="T14" s="152"/>
      <c r="U14" s="152"/>
      <c r="V14" s="152"/>
      <c r="W14" s="152"/>
      <c r="X14" s="152"/>
      <c r="Y14" s="150">
        <v>89173</v>
      </c>
      <c r="Z14" s="152"/>
    </row>
    <row r="15" spans="1:26" ht="17.25" x14ac:dyDescent="0.3">
      <c r="A15" s="149"/>
      <c r="B15" s="149"/>
      <c r="C15" s="1"/>
      <c r="D15" s="1" t="s">
        <v>103</v>
      </c>
      <c r="E15" s="83"/>
      <c r="F15" s="41"/>
      <c r="G15" s="4"/>
      <c r="H15" s="4"/>
      <c r="I15" s="4"/>
      <c r="J15" s="1"/>
      <c r="K15" s="2"/>
      <c r="L15" s="1"/>
      <c r="M15" s="1"/>
      <c r="N15" s="4"/>
      <c r="O15" s="1"/>
      <c r="P15" s="33"/>
      <c r="Q15" s="147"/>
      <c r="R15" s="148"/>
      <c r="S15" s="153"/>
      <c r="T15" s="152"/>
      <c r="U15" s="152"/>
      <c r="V15" s="152"/>
      <c r="W15" s="152"/>
      <c r="X15" s="152"/>
      <c r="Y15" s="151"/>
      <c r="Z15" s="152"/>
    </row>
    <row r="16" spans="1:26" ht="17.25" x14ac:dyDescent="0.3">
      <c r="A16" s="149"/>
      <c r="B16" s="149"/>
      <c r="C16" s="1"/>
      <c r="D16" s="1" t="s">
        <v>611</v>
      </c>
      <c r="E16" s="3"/>
      <c r="F16" s="41"/>
      <c r="G16" s="4"/>
      <c r="H16" s="4"/>
      <c r="I16" s="4"/>
      <c r="J16" s="1"/>
      <c r="K16" s="2"/>
      <c r="L16" s="1"/>
      <c r="M16" s="1"/>
      <c r="N16" s="4"/>
      <c r="O16" s="1"/>
      <c r="P16" s="33"/>
      <c r="Q16" s="147"/>
      <c r="R16" s="148"/>
      <c r="S16" s="153"/>
      <c r="T16" s="152"/>
      <c r="U16" s="152"/>
      <c r="V16" s="152"/>
      <c r="W16" s="152"/>
      <c r="X16" s="152"/>
      <c r="Y16" s="151"/>
      <c r="Z16" s="152"/>
    </row>
    <row r="17" spans="1:26" ht="17.25" x14ac:dyDescent="0.3">
      <c r="A17" s="149"/>
      <c r="B17" s="149"/>
      <c r="C17" s="1"/>
      <c r="D17" s="1" t="s">
        <v>712</v>
      </c>
      <c r="E17" s="3"/>
      <c r="F17" s="41"/>
      <c r="G17" s="4"/>
      <c r="H17" s="4"/>
      <c r="I17" s="4"/>
      <c r="J17" s="1"/>
      <c r="K17" s="2"/>
      <c r="L17" s="1"/>
      <c r="M17" s="1"/>
      <c r="N17" s="4"/>
      <c r="O17" s="1"/>
      <c r="P17" s="33"/>
      <c r="Q17" s="147"/>
      <c r="R17" s="148"/>
      <c r="S17" s="153"/>
      <c r="T17" s="152"/>
      <c r="U17" s="152"/>
      <c r="V17" s="152"/>
      <c r="W17" s="152"/>
      <c r="X17" s="152"/>
      <c r="Y17" s="151"/>
      <c r="Z17" s="152">
        <v>1200</v>
      </c>
    </row>
    <row r="18" spans="1:26" ht="17.25" x14ac:dyDescent="0.3">
      <c r="A18" s="149"/>
      <c r="B18" s="149"/>
      <c r="C18" s="1" t="s">
        <v>563</v>
      </c>
      <c r="D18" s="1" t="s">
        <v>735</v>
      </c>
      <c r="E18" s="83">
        <v>114</v>
      </c>
      <c r="F18" s="41" t="s">
        <v>736</v>
      </c>
      <c r="G18" s="4">
        <v>79880</v>
      </c>
      <c r="H18" s="4"/>
      <c r="I18" s="4"/>
      <c r="J18" s="1"/>
      <c r="K18" s="2"/>
      <c r="L18" s="1"/>
      <c r="M18" s="1"/>
      <c r="N18" s="4">
        <f>SUM(G18+2000)</f>
        <v>81880</v>
      </c>
      <c r="O18" s="33">
        <f>G18*104%</f>
        <v>83075.199999999997</v>
      </c>
      <c r="P18" s="4">
        <v>89173</v>
      </c>
      <c r="Q18" s="147"/>
      <c r="R18" s="33">
        <f t="shared" ref="R18" si="4">P18*103%</f>
        <v>91848.19</v>
      </c>
      <c r="S18" s="153"/>
      <c r="T18" s="152"/>
      <c r="U18" s="152"/>
      <c r="V18" s="152"/>
      <c r="W18" s="152"/>
      <c r="X18" s="152"/>
      <c r="Y18" s="150">
        <v>89173</v>
      </c>
      <c r="Z18" s="152"/>
    </row>
    <row r="19" spans="1:26" ht="17.25" x14ac:dyDescent="0.3">
      <c r="A19" s="149"/>
      <c r="B19" s="149"/>
      <c r="C19" s="1"/>
      <c r="D19" s="1" t="s">
        <v>103</v>
      </c>
      <c r="E19" s="83"/>
      <c r="F19" s="41"/>
      <c r="G19" s="4"/>
      <c r="H19" s="4"/>
      <c r="I19" s="4"/>
      <c r="J19" s="1"/>
      <c r="K19" s="2"/>
      <c r="L19" s="1"/>
      <c r="M19" s="1"/>
      <c r="N19" s="4"/>
      <c r="O19" s="1"/>
      <c r="P19" s="33"/>
      <c r="Q19" s="147"/>
      <c r="R19" s="148"/>
      <c r="S19" s="153"/>
      <c r="T19" s="152"/>
      <c r="U19" s="152"/>
      <c r="V19" s="152"/>
      <c r="W19" s="152"/>
      <c r="X19" s="152"/>
      <c r="Y19" s="151"/>
      <c r="Z19" s="152"/>
    </row>
    <row r="20" spans="1:26" ht="17.25" x14ac:dyDescent="0.3">
      <c r="A20" s="149"/>
      <c r="B20" s="149"/>
      <c r="C20" s="1"/>
      <c r="D20" s="1" t="s">
        <v>611</v>
      </c>
      <c r="E20" s="3"/>
      <c r="F20" s="41"/>
      <c r="G20" s="4"/>
      <c r="H20" s="4"/>
      <c r="I20" s="4"/>
      <c r="J20" s="1"/>
      <c r="K20" s="2"/>
      <c r="L20" s="1"/>
      <c r="M20" s="1"/>
      <c r="N20" s="4"/>
      <c r="O20" s="1"/>
      <c r="P20" s="33"/>
      <c r="Q20" s="147"/>
      <c r="R20" s="148"/>
      <c r="S20" s="153"/>
      <c r="T20" s="152"/>
      <c r="U20" s="152"/>
      <c r="V20" s="152"/>
      <c r="W20" s="152"/>
      <c r="X20" s="152"/>
      <c r="Y20" s="151"/>
      <c r="Z20" s="152"/>
    </row>
    <row r="21" spans="1:26" ht="17.25" x14ac:dyDescent="0.3">
      <c r="A21" s="149"/>
      <c r="B21" s="149"/>
      <c r="C21" s="1"/>
      <c r="D21" s="1" t="s">
        <v>712</v>
      </c>
      <c r="E21" s="3"/>
      <c r="F21" s="41"/>
      <c r="G21" s="4"/>
      <c r="H21" s="4"/>
      <c r="I21" s="4"/>
      <c r="J21" s="1"/>
      <c r="K21" s="2"/>
      <c r="L21" s="1"/>
      <c r="M21" s="1"/>
      <c r="N21" s="4"/>
      <c r="O21" s="1"/>
      <c r="P21" s="33"/>
      <c r="Q21" s="147"/>
      <c r="R21" s="148"/>
      <c r="S21" s="153"/>
      <c r="T21" s="152"/>
      <c r="U21" s="152"/>
      <c r="V21" s="152"/>
      <c r="W21" s="152"/>
      <c r="X21" s="152"/>
      <c r="Y21" s="151"/>
      <c r="Z21" s="152">
        <v>1200</v>
      </c>
    </row>
    <row r="22" spans="1:26" ht="17.25" x14ac:dyDescent="0.3">
      <c r="A22" s="149"/>
      <c r="B22" s="149"/>
      <c r="C22" s="1" t="s">
        <v>563</v>
      </c>
      <c r="D22" s="1" t="s">
        <v>729</v>
      </c>
      <c r="E22" s="83">
        <v>112</v>
      </c>
      <c r="F22" s="3" t="s">
        <v>730</v>
      </c>
      <c r="G22" s="4">
        <v>62986</v>
      </c>
      <c r="H22" s="4"/>
      <c r="I22" s="4"/>
      <c r="J22" s="1"/>
      <c r="K22" s="2"/>
      <c r="L22" s="1"/>
      <c r="M22" s="1"/>
      <c r="N22" s="4">
        <f>SUM(G22+2000)</f>
        <v>64986</v>
      </c>
      <c r="O22" s="33">
        <f>G22*104%</f>
        <v>65505.440000000002</v>
      </c>
      <c r="P22" s="4">
        <v>71265</v>
      </c>
      <c r="Q22" s="147"/>
      <c r="R22" s="33">
        <f t="shared" ref="R22" si="5">P22*103%</f>
        <v>73402.95</v>
      </c>
      <c r="S22" s="153"/>
      <c r="T22" s="152"/>
      <c r="U22" s="152"/>
      <c r="V22" s="152"/>
      <c r="W22" s="152"/>
      <c r="X22" s="152"/>
      <c r="Y22" s="150">
        <v>71265</v>
      </c>
      <c r="Z22" s="152"/>
    </row>
    <row r="23" spans="1:26" ht="17.25" x14ac:dyDescent="0.3">
      <c r="A23" s="149"/>
      <c r="B23" s="149"/>
      <c r="C23" s="1"/>
      <c r="D23" s="1" t="s">
        <v>103</v>
      </c>
      <c r="E23" s="83"/>
      <c r="F23" s="3"/>
      <c r="G23" s="4"/>
      <c r="H23" s="4"/>
      <c r="I23" s="4"/>
      <c r="J23" s="1"/>
      <c r="K23" s="2"/>
      <c r="L23" s="1"/>
      <c r="M23" s="1"/>
      <c r="N23" s="4"/>
      <c r="O23" s="1"/>
      <c r="P23" s="33"/>
      <c r="Q23" s="147"/>
      <c r="R23" s="148"/>
      <c r="S23" s="153"/>
      <c r="T23" s="152"/>
      <c r="U23" s="152"/>
      <c r="V23" s="152"/>
      <c r="W23" s="152"/>
      <c r="X23" s="152"/>
      <c r="Y23" s="151"/>
      <c r="Z23" s="152"/>
    </row>
    <row r="24" spans="1:26" ht="17.25" x14ac:dyDescent="0.3">
      <c r="A24" s="149"/>
      <c r="B24" s="149"/>
      <c r="C24" s="1"/>
      <c r="D24" s="1" t="s">
        <v>647</v>
      </c>
      <c r="E24" s="83"/>
      <c r="F24" s="3"/>
      <c r="G24" s="4"/>
      <c r="H24" s="4"/>
      <c r="I24" s="4"/>
      <c r="J24" s="1"/>
      <c r="K24" s="2"/>
      <c r="L24" s="1"/>
      <c r="M24" s="1"/>
      <c r="N24" s="4"/>
      <c r="O24" s="1"/>
      <c r="P24" s="33"/>
      <c r="Q24" s="147"/>
      <c r="R24" s="148"/>
      <c r="S24" s="153"/>
      <c r="T24" s="152"/>
      <c r="U24" s="152"/>
      <c r="V24" s="152"/>
      <c r="W24" s="152"/>
      <c r="X24" s="152"/>
      <c r="Y24" s="151"/>
      <c r="Z24" s="152"/>
    </row>
    <row r="25" spans="1:26" ht="17.25" x14ac:dyDescent="0.3">
      <c r="A25" s="149"/>
      <c r="B25" s="149"/>
      <c r="C25" s="1"/>
      <c r="D25" s="1" t="s">
        <v>610</v>
      </c>
      <c r="E25" s="83"/>
      <c r="F25" s="3"/>
      <c r="G25" s="4"/>
      <c r="H25" s="4"/>
      <c r="I25" s="4"/>
      <c r="J25" s="1"/>
      <c r="K25" s="2"/>
      <c r="L25" s="1"/>
      <c r="M25" s="1"/>
      <c r="N25" s="4"/>
      <c r="O25" s="1"/>
      <c r="P25" s="33"/>
      <c r="Q25" s="147"/>
      <c r="R25" s="148"/>
      <c r="S25" s="153"/>
      <c r="T25" s="152"/>
      <c r="U25" s="152"/>
      <c r="V25" s="152"/>
      <c r="W25" s="152"/>
      <c r="X25" s="152"/>
      <c r="Y25" s="151"/>
      <c r="Z25" s="152">
        <v>1200</v>
      </c>
    </row>
    <row r="26" spans="1:26" ht="17.25" x14ac:dyDescent="0.3">
      <c r="A26" s="149"/>
      <c r="B26" s="149"/>
      <c r="C26" s="1" t="s">
        <v>563</v>
      </c>
      <c r="D26" s="1" t="s">
        <v>729</v>
      </c>
      <c r="E26" s="83">
        <v>112</v>
      </c>
      <c r="F26" s="3" t="s">
        <v>731</v>
      </c>
      <c r="G26" s="4">
        <v>62986</v>
      </c>
      <c r="H26" s="4"/>
      <c r="I26" s="4"/>
      <c r="J26" s="1"/>
      <c r="K26" s="2"/>
      <c r="L26" s="1"/>
      <c r="M26" s="1"/>
      <c r="N26" s="4">
        <f>SUM(G26+2000)</f>
        <v>64986</v>
      </c>
      <c r="O26" s="33">
        <f>G26*104%</f>
        <v>65505.440000000002</v>
      </c>
      <c r="P26" s="4">
        <v>71265</v>
      </c>
      <c r="Q26" s="147"/>
      <c r="R26" s="33">
        <f t="shared" ref="R26" si="6">P26*103%</f>
        <v>73402.95</v>
      </c>
      <c r="S26" s="153"/>
      <c r="T26" s="152"/>
      <c r="U26" s="152"/>
      <c r="V26" s="152"/>
      <c r="W26" s="152"/>
      <c r="X26" s="152"/>
      <c r="Y26" s="150">
        <v>71265</v>
      </c>
      <c r="Z26" s="152"/>
    </row>
    <row r="27" spans="1:26" ht="17.25" x14ac:dyDescent="0.3">
      <c r="A27" s="149"/>
      <c r="B27" s="149"/>
      <c r="C27" s="1"/>
      <c r="D27" s="1" t="s">
        <v>103</v>
      </c>
      <c r="E27" s="83"/>
      <c r="F27" s="3"/>
      <c r="G27" s="4"/>
      <c r="H27" s="4"/>
      <c r="I27" s="4"/>
      <c r="J27" s="1"/>
      <c r="K27" s="2"/>
      <c r="L27" s="1"/>
      <c r="M27" s="1"/>
      <c r="N27" s="4"/>
      <c r="O27" s="1"/>
      <c r="P27" s="33"/>
      <c r="Q27" s="147"/>
      <c r="R27" s="148"/>
      <c r="S27" s="153"/>
      <c r="T27" s="152"/>
      <c r="U27" s="152"/>
      <c r="V27" s="152"/>
      <c r="W27" s="152"/>
      <c r="X27" s="152"/>
      <c r="Y27" s="151"/>
      <c r="Z27" s="152"/>
    </row>
    <row r="28" spans="1:26" ht="17.25" x14ac:dyDescent="0.3">
      <c r="A28" s="149"/>
      <c r="B28" s="149"/>
      <c r="C28" s="1"/>
      <c r="D28" s="1" t="s">
        <v>610</v>
      </c>
      <c r="E28" s="3"/>
      <c r="F28" s="3"/>
      <c r="G28" s="4"/>
      <c r="H28" s="4"/>
      <c r="I28" s="4"/>
      <c r="J28" s="1"/>
      <c r="K28" s="2"/>
      <c r="L28" s="1"/>
      <c r="M28" s="1"/>
      <c r="N28" s="4"/>
      <c r="O28" s="1"/>
      <c r="P28" s="33"/>
      <c r="Q28" s="147"/>
      <c r="R28" s="148"/>
      <c r="S28" s="153"/>
      <c r="T28" s="152"/>
      <c r="U28" s="152"/>
      <c r="V28" s="152"/>
      <c r="W28" s="152"/>
      <c r="X28" s="152"/>
      <c r="Y28" s="151"/>
      <c r="Z28" s="152">
        <v>1200</v>
      </c>
    </row>
    <row r="29" spans="1:26" ht="17.25" x14ac:dyDescent="0.3">
      <c r="A29" s="149"/>
      <c r="B29" s="149"/>
      <c r="C29" s="1"/>
      <c r="D29" s="1" t="s">
        <v>611</v>
      </c>
      <c r="E29" s="3"/>
      <c r="F29" s="3"/>
      <c r="G29" s="4"/>
      <c r="H29" s="4"/>
      <c r="I29" s="4"/>
      <c r="J29" s="1"/>
      <c r="K29" s="2"/>
      <c r="L29" s="1"/>
      <c r="M29" s="1"/>
      <c r="N29" s="4"/>
      <c r="O29" s="1"/>
      <c r="P29" s="33"/>
      <c r="Q29" s="147"/>
      <c r="R29" s="148"/>
      <c r="S29" s="153"/>
      <c r="T29" s="152"/>
      <c r="U29" s="152"/>
      <c r="V29" s="152"/>
      <c r="W29" s="152"/>
      <c r="X29" s="152"/>
      <c r="Y29" s="151"/>
      <c r="Z29" s="152"/>
    </row>
    <row r="30" spans="1:26" ht="17.25" x14ac:dyDescent="0.3">
      <c r="A30" s="149"/>
      <c r="B30" s="149"/>
      <c r="C30" s="1" t="s">
        <v>563</v>
      </c>
      <c r="D30" s="36" t="s">
        <v>718</v>
      </c>
      <c r="E30" s="37">
        <v>110</v>
      </c>
      <c r="F30" s="37" t="s">
        <v>726</v>
      </c>
      <c r="G30" s="4">
        <v>53300</v>
      </c>
      <c r="H30" s="4"/>
      <c r="I30" s="4"/>
      <c r="J30" s="1"/>
      <c r="K30" s="2" t="s">
        <v>720</v>
      </c>
      <c r="L30" s="1"/>
      <c r="M30" s="1"/>
      <c r="N30" s="4">
        <f>SUM(G30+2000)</f>
        <v>55300</v>
      </c>
      <c r="O30" s="33">
        <f>G30*104%</f>
        <v>55432</v>
      </c>
      <c r="P30" s="4">
        <v>60998</v>
      </c>
      <c r="Q30" s="147"/>
      <c r="R30" s="33">
        <f t="shared" ref="R30" si="7">P30*103%</f>
        <v>62827.94</v>
      </c>
      <c r="S30" s="153"/>
      <c r="T30" s="152"/>
      <c r="U30" s="152"/>
      <c r="V30" s="152"/>
      <c r="W30" s="152"/>
      <c r="X30" s="152"/>
      <c r="Y30" s="150">
        <v>60998</v>
      </c>
      <c r="Z30" s="152"/>
    </row>
    <row r="31" spans="1:26" ht="17.25" x14ac:dyDescent="0.3">
      <c r="A31" s="149"/>
      <c r="B31" s="149"/>
      <c r="C31" s="1"/>
      <c r="D31" s="1" t="s">
        <v>103</v>
      </c>
      <c r="E31" s="37"/>
      <c r="F31" s="37"/>
      <c r="G31" s="4"/>
      <c r="H31" s="4"/>
      <c r="I31" s="4"/>
      <c r="J31" s="1"/>
      <c r="K31" s="2"/>
      <c r="L31" s="1"/>
      <c r="M31" s="1"/>
      <c r="N31" s="4"/>
      <c r="O31" s="1"/>
      <c r="P31" s="33"/>
      <c r="Q31" s="147"/>
      <c r="R31" s="148"/>
      <c r="S31" s="153"/>
      <c r="T31" s="152"/>
      <c r="U31" s="152"/>
      <c r="V31" s="152"/>
      <c r="W31" s="152"/>
      <c r="X31" s="152"/>
      <c r="Y31" s="151"/>
      <c r="Z31" s="152"/>
    </row>
    <row r="32" spans="1:26" ht="17.25" x14ac:dyDescent="0.3">
      <c r="A32" s="149"/>
      <c r="B32" s="149"/>
      <c r="C32" s="1"/>
      <c r="D32" s="1" t="s">
        <v>619</v>
      </c>
      <c r="E32" s="37"/>
      <c r="F32" s="37"/>
      <c r="G32" s="4"/>
      <c r="H32" s="4"/>
      <c r="I32" s="4"/>
      <c r="J32" s="1"/>
      <c r="K32" s="2"/>
      <c r="L32" s="1"/>
      <c r="M32" s="1"/>
      <c r="N32" s="4"/>
      <c r="O32" s="1"/>
      <c r="P32" s="33"/>
      <c r="Q32" s="147"/>
      <c r="R32" s="148"/>
      <c r="S32" s="153"/>
      <c r="T32" s="152"/>
      <c r="U32" s="152"/>
      <c r="V32" s="152"/>
      <c r="W32" s="152"/>
      <c r="X32" s="152"/>
      <c r="Y32" s="151"/>
      <c r="Z32" s="152">
        <v>900</v>
      </c>
    </row>
    <row r="33" spans="1:26" ht="17.25" x14ac:dyDescent="0.3">
      <c r="A33" s="149"/>
      <c r="B33" s="149"/>
      <c r="C33" s="1" t="s">
        <v>563</v>
      </c>
      <c r="D33" s="1" t="s">
        <v>718</v>
      </c>
      <c r="E33" s="83">
        <v>110</v>
      </c>
      <c r="F33" s="3" t="s">
        <v>727</v>
      </c>
      <c r="G33" s="4">
        <v>57800</v>
      </c>
      <c r="H33" s="4"/>
      <c r="I33" s="4"/>
      <c r="J33" s="1"/>
      <c r="K33" s="2"/>
      <c r="L33" s="1"/>
      <c r="M33" s="1"/>
      <c r="N33" s="4">
        <f>SUM(G33+2000)</f>
        <v>59800</v>
      </c>
      <c r="O33" s="33">
        <f>G33*104%</f>
        <v>60112</v>
      </c>
      <c r="P33" s="4">
        <v>65768</v>
      </c>
      <c r="Q33" s="147"/>
      <c r="R33" s="33">
        <f t="shared" ref="R33" si="8">P33*103%</f>
        <v>67741.040000000008</v>
      </c>
      <c r="S33" s="153"/>
      <c r="T33" s="152"/>
      <c r="U33" s="152"/>
      <c r="V33" s="152"/>
      <c r="W33" s="152"/>
      <c r="X33" s="152"/>
      <c r="Y33" s="150">
        <v>65768</v>
      </c>
      <c r="Z33" s="152"/>
    </row>
    <row r="34" spans="1:26" ht="17.25" x14ac:dyDescent="0.3">
      <c r="A34" s="149"/>
      <c r="B34" s="149"/>
      <c r="C34" s="1"/>
      <c r="D34" s="1" t="s">
        <v>103</v>
      </c>
      <c r="E34" s="83"/>
      <c r="F34" s="3"/>
      <c r="G34" s="4"/>
      <c r="H34" s="4"/>
      <c r="I34" s="4"/>
      <c r="J34" s="1"/>
      <c r="K34" s="2"/>
      <c r="L34" s="1"/>
      <c r="M34" s="1"/>
      <c r="N34" s="4"/>
      <c r="O34" s="1"/>
      <c r="P34" s="33"/>
      <c r="Q34" s="147"/>
      <c r="R34" s="148"/>
      <c r="S34" s="153"/>
      <c r="T34" s="152"/>
      <c r="U34" s="152"/>
      <c r="V34" s="152"/>
      <c r="W34" s="152"/>
      <c r="X34" s="152"/>
      <c r="Y34" s="151"/>
      <c r="Z34" s="152"/>
    </row>
    <row r="35" spans="1:26" ht="17.25" x14ac:dyDescent="0.3">
      <c r="A35" s="149"/>
      <c r="B35" s="149"/>
      <c r="C35" s="1"/>
      <c r="D35" s="1" t="s">
        <v>610</v>
      </c>
      <c r="E35" s="3"/>
      <c r="F35" s="3"/>
      <c r="G35" s="4"/>
      <c r="H35" s="4"/>
      <c r="I35" s="4"/>
      <c r="J35" s="1"/>
      <c r="K35" s="2"/>
      <c r="L35" s="1"/>
      <c r="M35" s="1"/>
      <c r="N35" s="4"/>
      <c r="O35" s="1"/>
      <c r="P35" s="33"/>
      <c r="Q35" s="147"/>
      <c r="R35" s="148"/>
      <c r="S35" s="153"/>
      <c r="T35" s="152"/>
      <c r="U35" s="152"/>
      <c r="V35" s="152"/>
      <c r="W35" s="152"/>
      <c r="X35" s="152"/>
      <c r="Y35" s="151"/>
      <c r="Z35" s="152">
        <v>1200</v>
      </c>
    </row>
    <row r="36" spans="1:26" ht="17.25" x14ac:dyDescent="0.3">
      <c r="A36" s="149"/>
      <c r="B36" s="149"/>
      <c r="C36" s="1"/>
      <c r="D36" s="1" t="s">
        <v>611</v>
      </c>
      <c r="E36" s="3"/>
      <c r="F36" s="3"/>
      <c r="G36" s="4"/>
      <c r="H36" s="4"/>
      <c r="I36" s="4"/>
      <c r="J36" s="1"/>
      <c r="K36" s="2"/>
      <c r="L36" s="1"/>
      <c r="M36" s="1"/>
      <c r="N36" s="4"/>
      <c r="O36" s="1"/>
      <c r="P36" s="33"/>
      <c r="Q36" s="147"/>
      <c r="R36" s="148"/>
      <c r="S36" s="153"/>
      <c r="T36" s="152"/>
      <c r="U36" s="152"/>
      <c r="V36" s="152"/>
      <c r="W36" s="152"/>
      <c r="X36" s="152"/>
      <c r="Y36" s="151"/>
      <c r="Z36" s="152"/>
    </row>
    <row r="37" spans="1:26" ht="17.25" x14ac:dyDescent="0.3">
      <c r="A37" s="149"/>
      <c r="B37" s="149"/>
      <c r="C37" s="1" t="s">
        <v>563</v>
      </c>
      <c r="D37" s="36" t="s">
        <v>718</v>
      </c>
      <c r="E37" s="37">
        <v>110</v>
      </c>
      <c r="F37" s="37" t="s">
        <v>719</v>
      </c>
      <c r="G37" s="4">
        <v>53300</v>
      </c>
      <c r="H37" s="4"/>
      <c r="I37" s="4"/>
      <c r="J37" s="1"/>
      <c r="K37" s="2" t="s">
        <v>720</v>
      </c>
      <c r="L37" s="1"/>
      <c r="M37" s="1"/>
      <c r="N37" s="4">
        <f>SUM(G37+2000)</f>
        <v>55300</v>
      </c>
      <c r="O37" s="33">
        <f>G37*104%</f>
        <v>55432</v>
      </c>
      <c r="P37" s="4">
        <v>60998</v>
      </c>
      <c r="Q37" s="147"/>
      <c r="R37" s="33">
        <f t="shared" ref="R37" si="9">P37*103%</f>
        <v>62827.94</v>
      </c>
      <c r="S37" s="153"/>
      <c r="T37" s="152"/>
      <c r="U37" s="152"/>
      <c r="V37" s="152"/>
      <c r="W37" s="152"/>
      <c r="X37" s="152"/>
      <c r="Y37" s="150">
        <v>60998</v>
      </c>
      <c r="Z37" s="152"/>
    </row>
    <row r="38" spans="1:26" ht="17.25" x14ac:dyDescent="0.3">
      <c r="A38" s="149"/>
      <c r="B38" s="149"/>
      <c r="C38" s="1"/>
      <c r="D38" s="1" t="s">
        <v>103</v>
      </c>
      <c r="E38" s="37"/>
      <c r="F38" s="37"/>
      <c r="G38" s="4"/>
      <c r="H38" s="4"/>
      <c r="I38" s="4"/>
      <c r="J38" s="1"/>
      <c r="K38" s="2"/>
      <c r="L38" s="1"/>
      <c r="M38" s="1"/>
      <c r="N38" s="4"/>
      <c r="O38" s="1"/>
      <c r="P38" s="33"/>
      <c r="Q38" s="147"/>
      <c r="R38" s="148"/>
      <c r="S38" s="153"/>
      <c r="T38" s="152"/>
      <c r="U38" s="152"/>
      <c r="V38" s="152"/>
      <c r="W38" s="152"/>
      <c r="X38" s="152"/>
      <c r="Y38" s="151"/>
      <c r="Z38" s="152"/>
    </row>
    <row r="39" spans="1:26" ht="17.25" x14ac:dyDescent="0.3">
      <c r="A39" s="149"/>
      <c r="B39" s="149"/>
      <c r="C39" s="1"/>
      <c r="D39" s="1" t="s">
        <v>619</v>
      </c>
      <c r="E39" s="37"/>
      <c r="F39" s="37"/>
      <c r="G39" s="4"/>
      <c r="H39" s="4"/>
      <c r="I39" s="4"/>
      <c r="J39" s="1"/>
      <c r="K39" s="2"/>
      <c r="L39" s="1"/>
      <c r="M39" s="1"/>
      <c r="N39" s="4"/>
      <c r="O39" s="1"/>
      <c r="P39" s="33"/>
      <c r="Q39" s="147"/>
      <c r="R39" s="148"/>
      <c r="S39" s="153"/>
      <c r="T39" s="152"/>
      <c r="U39" s="152"/>
      <c r="V39" s="152"/>
      <c r="W39" s="152"/>
      <c r="X39" s="152"/>
      <c r="Y39" s="151"/>
      <c r="Z39" s="152">
        <v>900</v>
      </c>
    </row>
    <row r="40" spans="1:26" ht="17.25" x14ac:dyDescent="0.3">
      <c r="A40" s="149"/>
      <c r="B40" s="149"/>
      <c r="C40" s="1" t="s">
        <v>563</v>
      </c>
      <c r="D40" s="1" t="s">
        <v>718</v>
      </c>
      <c r="E40" s="83">
        <v>110</v>
      </c>
      <c r="F40" s="3" t="s">
        <v>722</v>
      </c>
      <c r="G40" s="4">
        <v>52866</v>
      </c>
      <c r="H40" s="4"/>
      <c r="I40" s="4"/>
      <c r="J40" s="1"/>
      <c r="K40" s="2" t="s">
        <v>723</v>
      </c>
      <c r="L40" s="1"/>
      <c r="M40" s="1"/>
      <c r="N40" s="4">
        <f>SUM(G40+2000)</f>
        <v>54866</v>
      </c>
      <c r="O40" s="33">
        <f>G40*104%</f>
        <v>54980.639999999999</v>
      </c>
      <c r="P40" s="4">
        <v>60538</v>
      </c>
      <c r="Q40" s="147"/>
      <c r="R40" s="33">
        <f t="shared" ref="R40" si="10">P40*103%</f>
        <v>62354.14</v>
      </c>
      <c r="S40" s="153"/>
      <c r="T40" s="152"/>
      <c r="U40" s="152"/>
      <c r="V40" s="152"/>
      <c r="W40" s="152"/>
      <c r="X40" s="152"/>
      <c r="Y40" s="150">
        <v>60538</v>
      </c>
      <c r="Z40" s="152"/>
    </row>
    <row r="41" spans="1:26" ht="17.25" x14ac:dyDescent="0.3">
      <c r="A41" s="149"/>
      <c r="B41" s="149"/>
      <c r="C41" s="1"/>
      <c r="D41" s="1" t="s">
        <v>103</v>
      </c>
      <c r="E41" s="83"/>
      <c r="F41" s="3"/>
      <c r="G41" s="4"/>
      <c r="H41" s="4"/>
      <c r="I41" s="4"/>
      <c r="J41" s="1"/>
      <c r="K41" s="2"/>
      <c r="L41" s="1"/>
      <c r="M41" s="1"/>
      <c r="N41" s="4"/>
      <c r="O41" s="1"/>
      <c r="P41" s="33"/>
      <c r="Q41" s="147"/>
      <c r="R41" s="148"/>
      <c r="S41" s="153"/>
      <c r="T41" s="152"/>
      <c r="U41" s="152"/>
      <c r="V41" s="152"/>
      <c r="W41" s="152"/>
      <c r="X41" s="152"/>
      <c r="Y41" s="151"/>
      <c r="Z41" s="152"/>
    </row>
    <row r="42" spans="1:26" ht="17.25" x14ac:dyDescent="0.3">
      <c r="A42" s="149"/>
      <c r="B42" s="149"/>
      <c r="C42" s="1"/>
      <c r="D42" s="1" t="s">
        <v>610</v>
      </c>
      <c r="E42" s="83"/>
      <c r="F42" s="3"/>
      <c r="G42" s="4"/>
      <c r="H42" s="4"/>
      <c r="I42" s="4"/>
      <c r="J42" s="1"/>
      <c r="K42" s="2"/>
      <c r="L42" s="1"/>
      <c r="M42" s="1"/>
      <c r="N42" s="4"/>
      <c r="O42" s="1"/>
      <c r="P42" s="33"/>
      <c r="Q42" s="147"/>
      <c r="R42" s="148"/>
      <c r="S42" s="153"/>
      <c r="T42" s="152"/>
      <c r="U42" s="152"/>
      <c r="V42" s="152"/>
      <c r="W42" s="152"/>
      <c r="X42" s="152"/>
      <c r="Y42" s="151"/>
      <c r="Z42" s="152">
        <v>1200</v>
      </c>
    </row>
    <row r="43" spans="1:26" ht="17.25" x14ac:dyDescent="0.3">
      <c r="A43" s="149"/>
      <c r="B43" s="149"/>
      <c r="C43" s="1" t="s">
        <v>563</v>
      </c>
      <c r="D43" s="36" t="s">
        <v>718</v>
      </c>
      <c r="E43" s="37">
        <v>110</v>
      </c>
      <c r="F43" s="37" t="s">
        <v>721</v>
      </c>
      <c r="G43" s="4">
        <v>53300</v>
      </c>
      <c r="H43" s="4"/>
      <c r="I43" s="4"/>
      <c r="J43" s="1"/>
      <c r="K43" s="2" t="s">
        <v>720</v>
      </c>
      <c r="L43" s="1"/>
      <c r="M43" s="1"/>
      <c r="N43" s="4">
        <f>SUM(G43+2000)</f>
        <v>55300</v>
      </c>
      <c r="O43" s="33">
        <f>G43*104%</f>
        <v>55432</v>
      </c>
      <c r="P43" s="4">
        <v>60998</v>
      </c>
      <c r="Q43" s="147"/>
      <c r="R43" s="33">
        <f t="shared" ref="R43" si="11">P43*103%</f>
        <v>62827.94</v>
      </c>
      <c r="S43" s="153"/>
      <c r="T43" s="152"/>
      <c r="U43" s="152"/>
      <c r="V43" s="152"/>
      <c r="W43" s="152"/>
      <c r="X43" s="152"/>
      <c r="Y43" s="150">
        <v>60998</v>
      </c>
      <c r="Z43" s="152"/>
    </row>
    <row r="44" spans="1:26" ht="17.25" x14ac:dyDescent="0.3">
      <c r="A44" s="149"/>
      <c r="B44" s="149"/>
      <c r="C44" s="1"/>
      <c r="D44" s="1" t="s">
        <v>103</v>
      </c>
      <c r="E44" s="37"/>
      <c r="F44" s="37"/>
      <c r="G44" s="4"/>
      <c r="H44" s="4"/>
      <c r="I44" s="4"/>
      <c r="J44" s="1"/>
      <c r="K44" s="2"/>
      <c r="L44" s="1"/>
      <c r="M44" s="1"/>
      <c r="N44" s="4"/>
      <c r="O44" s="1"/>
      <c r="P44" s="33"/>
      <c r="Q44" s="147"/>
      <c r="R44" s="148"/>
      <c r="S44" s="153"/>
      <c r="T44" s="152"/>
      <c r="U44" s="152"/>
      <c r="V44" s="152"/>
      <c r="W44" s="152"/>
      <c r="X44" s="152"/>
      <c r="Y44" s="151"/>
      <c r="Z44" s="152"/>
    </row>
    <row r="45" spans="1:26" ht="17.25" x14ac:dyDescent="0.3">
      <c r="A45" s="149"/>
      <c r="B45" s="149"/>
      <c r="C45" s="1"/>
      <c r="D45" s="1" t="s">
        <v>610</v>
      </c>
      <c r="E45" s="37"/>
      <c r="F45" s="37"/>
      <c r="G45" s="4"/>
      <c r="H45" s="4"/>
      <c r="I45" s="4"/>
      <c r="J45" s="1"/>
      <c r="K45" s="2"/>
      <c r="L45" s="1"/>
      <c r="M45" s="1"/>
      <c r="N45" s="4"/>
      <c r="O45" s="1"/>
      <c r="P45" s="33"/>
      <c r="Q45" s="147"/>
      <c r="R45" s="148"/>
      <c r="S45" s="153"/>
      <c r="T45" s="152"/>
      <c r="U45" s="152"/>
      <c r="V45" s="152"/>
      <c r="W45" s="152"/>
      <c r="X45" s="152"/>
      <c r="Y45" s="151"/>
      <c r="Z45" s="152">
        <v>1200</v>
      </c>
    </row>
    <row r="46" spans="1:26" ht="17.25" x14ac:dyDescent="0.3">
      <c r="A46" s="149"/>
      <c r="B46" s="149"/>
      <c r="C46" s="1" t="s">
        <v>563</v>
      </c>
      <c r="D46" s="1" t="s">
        <v>724</v>
      </c>
      <c r="E46" s="83">
        <v>110</v>
      </c>
      <c r="F46" s="3" t="s">
        <v>725</v>
      </c>
      <c r="G46" s="4">
        <v>52866</v>
      </c>
      <c r="H46" s="4"/>
      <c r="I46" s="4"/>
      <c r="J46" s="1"/>
      <c r="K46" s="2" t="s">
        <v>723</v>
      </c>
      <c r="L46" s="1"/>
      <c r="M46" s="1"/>
      <c r="N46" s="4">
        <f>SUM(G46+2000)</f>
        <v>54866</v>
      </c>
      <c r="O46" s="33">
        <f>G46*104%</f>
        <v>54980.639999999999</v>
      </c>
      <c r="P46" s="4">
        <v>60538</v>
      </c>
      <c r="Q46" s="147"/>
      <c r="R46" s="33">
        <f t="shared" ref="R46" si="12">P46*103%</f>
        <v>62354.14</v>
      </c>
      <c r="S46" s="153"/>
      <c r="T46" s="152"/>
      <c r="U46" s="152"/>
      <c r="V46" s="152"/>
      <c r="W46" s="152"/>
      <c r="X46" s="152"/>
      <c r="Y46" s="150">
        <v>60538</v>
      </c>
      <c r="Z46" s="152"/>
    </row>
    <row r="47" spans="1:26" ht="17.25" x14ac:dyDescent="0.3">
      <c r="A47" s="149"/>
      <c r="B47" s="149"/>
      <c r="C47" s="1"/>
      <c r="D47" s="1" t="s">
        <v>610</v>
      </c>
      <c r="E47" s="83"/>
      <c r="F47" s="3"/>
      <c r="G47" s="4"/>
      <c r="H47" s="4"/>
      <c r="I47" s="4"/>
      <c r="J47" s="1"/>
      <c r="K47" s="2"/>
      <c r="L47" s="1"/>
      <c r="M47" s="1"/>
      <c r="N47" s="4"/>
      <c r="O47" s="1"/>
      <c r="P47" s="33"/>
      <c r="Q47" s="147"/>
      <c r="R47" s="148"/>
      <c r="S47" s="153"/>
      <c r="T47" s="152"/>
      <c r="U47" s="152"/>
      <c r="V47" s="152"/>
      <c r="W47" s="152"/>
      <c r="X47" s="152"/>
      <c r="Y47" s="151"/>
      <c r="Z47" s="152">
        <v>1200</v>
      </c>
    </row>
    <row r="48" spans="1:26" ht="17.25" x14ac:dyDescent="0.3">
      <c r="A48" s="149"/>
      <c r="B48" s="149"/>
      <c r="C48" s="1" t="s">
        <v>563</v>
      </c>
      <c r="D48" s="1" t="s">
        <v>718</v>
      </c>
      <c r="E48" s="3">
        <v>110</v>
      </c>
      <c r="F48" s="3" t="s">
        <v>728</v>
      </c>
      <c r="G48" s="4">
        <v>53300</v>
      </c>
      <c r="H48" s="4"/>
      <c r="I48" s="4"/>
      <c r="J48" s="1"/>
      <c r="K48" s="2"/>
      <c r="L48" s="1"/>
      <c r="M48" s="1"/>
      <c r="N48" s="4">
        <f>SUM(G48+2000)</f>
        <v>55300</v>
      </c>
      <c r="O48" s="33">
        <f>G48*104%</f>
        <v>55432</v>
      </c>
      <c r="P48" s="4">
        <v>60998</v>
      </c>
      <c r="Q48" s="147"/>
      <c r="R48" s="33">
        <f t="shared" ref="R48" si="13">P48*103%</f>
        <v>62827.94</v>
      </c>
      <c r="S48" s="153"/>
      <c r="T48" s="152"/>
      <c r="U48" s="152"/>
      <c r="V48" s="152"/>
      <c r="W48" s="152"/>
      <c r="X48" s="152"/>
      <c r="Y48" s="150">
        <v>60998</v>
      </c>
      <c r="Z48" s="152"/>
    </row>
    <row r="49" spans="1:26" ht="17.25" x14ac:dyDescent="0.3">
      <c r="A49" s="149"/>
      <c r="B49" s="149"/>
      <c r="C49" s="1"/>
      <c r="D49" s="1" t="s">
        <v>103</v>
      </c>
      <c r="E49" s="3"/>
      <c r="F49" s="3"/>
      <c r="G49" s="4"/>
      <c r="H49" s="4"/>
      <c r="I49" s="4"/>
      <c r="J49" s="1"/>
      <c r="K49" s="2"/>
      <c r="L49" s="1"/>
      <c r="M49" s="1"/>
      <c r="N49" s="4"/>
      <c r="O49" s="1"/>
      <c r="P49" s="33"/>
      <c r="Q49" s="147"/>
      <c r="R49" s="148"/>
      <c r="S49" s="153"/>
      <c r="T49" s="152"/>
      <c r="U49" s="152"/>
      <c r="V49" s="152"/>
      <c r="W49" s="152"/>
      <c r="X49" s="152"/>
      <c r="Y49" s="151"/>
      <c r="Z49" s="152"/>
    </row>
    <row r="50" spans="1:26" ht="17.25" x14ac:dyDescent="0.3">
      <c r="A50" s="149"/>
      <c r="B50" s="149"/>
      <c r="C50" s="1"/>
      <c r="D50" s="1" t="s">
        <v>1096</v>
      </c>
      <c r="E50" s="3"/>
      <c r="F50" s="3"/>
      <c r="G50" s="4"/>
      <c r="H50" s="4"/>
      <c r="I50" s="4"/>
      <c r="J50" s="1"/>
      <c r="K50" s="2"/>
      <c r="L50" s="1"/>
      <c r="M50" s="1"/>
      <c r="N50" s="4"/>
      <c r="O50" s="1"/>
      <c r="P50" s="33"/>
      <c r="Q50" s="147"/>
      <c r="R50" s="148"/>
      <c r="S50" s="153"/>
      <c r="T50" s="152"/>
      <c r="U50" s="152"/>
      <c r="V50" s="152"/>
      <c r="W50" s="152"/>
      <c r="X50" s="152"/>
      <c r="Y50" s="151"/>
      <c r="Z50" s="152">
        <v>900</v>
      </c>
    </row>
    <row r="51" spans="1:26" ht="17.25" x14ac:dyDescent="0.3">
      <c r="A51" s="149"/>
      <c r="B51" s="149"/>
      <c r="C51" s="1" t="s">
        <v>563</v>
      </c>
      <c r="D51" s="52" t="s">
        <v>688</v>
      </c>
      <c r="E51" s="74">
        <v>109</v>
      </c>
      <c r="F51" s="41" t="s">
        <v>689</v>
      </c>
      <c r="G51" s="42">
        <v>53000</v>
      </c>
      <c r="H51" s="42"/>
      <c r="I51" s="42"/>
      <c r="J51" s="40"/>
      <c r="K51" s="47"/>
      <c r="L51" s="1"/>
      <c r="M51" s="1"/>
      <c r="N51" s="4">
        <f>SUM(G51+2000)</f>
        <v>55000</v>
      </c>
      <c r="O51" s="33">
        <f>G51*104%</f>
        <v>55120</v>
      </c>
      <c r="P51" s="4">
        <v>60680</v>
      </c>
      <c r="Q51" s="147"/>
      <c r="R51" s="33">
        <f t="shared" ref="R51" si="14">P51*103%</f>
        <v>62500.4</v>
      </c>
      <c r="S51" s="153"/>
      <c r="T51" s="152"/>
      <c r="U51" s="152"/>
      <c r="V51" s="152"/>
      <c r="W51" s="152"/>
      <c r="X51" s="152"/>
      <c r="Y51" s="150">
        <v>60680</v>
      </c>
      <c r="Z51" s="152"/>
    </row>
    <row r="52" spans="1:26" ht="17.25" x14ac:dyDescent="0.3">
      <c r="A52" s="149"/>
      <c r="B52" s="149"/>
      <c r="C52" s="1"/>
      <c r="D52" s="1" t="s">
        <v>680</v>
      </c>
      <c r="E52" s="74"/>
      <c r="F52" s="41"/>
      <c r="G52" s="42"/>
      <c r="H52" s="42"/>
      <c r="I52" s="42"/>
      <c r="J52" s="40"/>
      <c r="K52" s="47"/>
      <c r="L52" s="1"/>
      <c r="M52" s="1"/>
      <c r="N52" s="4"/>
      <c r="O52" s="1"/>
      <c r="P52" s="33"/>
      <c r="Q52" s="147"/>
      <c r="R52" s="148"/>
      <c r="S52" s="153"/>
      <c r="T52" s="152"/>
      <c r="U52" s="152"/>
      <c r="V52" s="152"/>
      <c r="W52" s="152"/>
      <c r="X52" s="152"/>
      <c r="Y52" s="151"/>
      <c r="Z52" s="152"/>
    </row>
    <row r="53" spans="1:26" ht="17.25" x14ac:dyDescent="0.3">
      <c r="A53" s="149"/>
      <c r="B53" s="149"/>
      <c r="C53" s="1"/>
      <c r="D53" s="1" t="s">
        <v>611</v>
      </c>
      <c r="E53" s="74"/>
      <c r="F53" s="41"/>
      <c r="G53" s="4"/>
      <c r="H53" s="4"/>
      <c r="I53" s="4"/>
      <c r="J53" s="1"/>
      <c r="K53" s="2"/>
      <c r="L53" s="1"/>
      <c r="M53" s="1"/>
      <c r="N53" s="4"/>
      <c r="O53" s="1"/>
      <c r="P53" s="33"/>
      <c r="Q53" s="147"/>
      <c r="R53" s="148"/>
      <c r="S53" s="153"/>
      <c r="T53" s="152"/>
      <c r="U53" s="152"/>
      <c r="V53" s="152"/>
      <c r="W53" s="152"/>
      <c r="X53" s="152"/>
      <c r="Y53" s="151"/>
      <c r="Z53" s="152"/>
    </row>
    <row r="54" spans="1:26" ht="17.25" x14ac:dyDescent="0.3">
      <c r="A54" s="149"/>
      <c r="B54" s="149"/>
      <c r="C54" s="1" t="s">
        <v>563</v>
      </c>
      <c r="D54" s="40" t="s">
        <v>626</v>
      </c>
      <c r="E54" s="78">
        <v>108</v>
      </c>
      <c r="F54" s="41" t="s">
        <v>641</v>
      </c>
      <c r="G54" s="56">
        <v>47763</v>
      </c>
      <c r="H54" s="56"/>
      <c r="I54" s="56"/>
      <c r="J54" s="46"/>
      <c r="K54" s="58"/>
      <c r="L54" s="46"/>
      <c r="M54" s="46"/>
      <c r="N54" s="56">
        <f>SUM(G54+2000)</f>
        <v>49763</v>
      </c>
      <c r="O54" s="57">
        <f>G54*104%</f>
        <v>49673.520000000004</v>
      </c>
      <c r="P54" s="56">
        <v>52649</v>
      </c>
      <c r="Q54" s="147"/>
      <c r="R54" s="33">
        <f t="shared" ref="R54" si="15">P54*103%</f>
        <v>54228.47</v>
      </c>
      <c r="S54" s="153"/>
      <c r="T54" s="152"/>
      <c r="U54" s="152"/>
      <c r="V54" s="152"/>
      <c r="W54" s="152"/>
      <c r="X54" s="152"/>
      <c r="Y54" s="156">
        <v>52649</v>
      </c>
      <c r="Z54" s="152"/>
    </row>
    <row r="55" spans="1:26" ht="17.25" x14ac:dyDescent="0.3">
      <c r="A55" s="149"/>
      <c r="B55" s="149"/>
      <c r="C55" s="40"/>
      <c r="D55" s="40" t="s">
        <v>610</v>
      </c>
      <c r="E55" s="78"/>
      <c r="F55" s="41"/>
      <c r="G55" s="4"/>
      <c r="H55" s="4"/>
      <c r="I55" s="4"/>
      <c r="J55" s="1"/>
      <c r="K55" s="2"/>
      <c r="L55" s="1"/>
      <c r="M55" s="1"/>
      <c r="N55" s="4"/>
      <c r="O55" s="1"/>
      <c r="P55" s="33"/>
      <c r="Q55" s="147"/>
      <c r="R55" s="148"/>
      <c r="S55" s="153"/>
      <c r="T55" s="152"/>
      <c r="U55" s="152"/>
      <c r="V55" s="152"/>
      <c r="W55" s="152"/>
      <c r="X55" s="152"/>
      <c r="Y55" s="151"/>
      <c r="Z55" s="152">
        <v>1200</v>
      </c>
    </row>
    <row r="56" spans="1:26" ht="17.25" x14ac:dyDescent="0.3">
      <c r="A56" s="149"/>
      <c r="B56" s="149"/>
      <c r="C56" s="1" t="s">
        <v>563</v>
      </c>
      <c r="D56" s="1" t="s">
        <v>626</v>
      </c>
      <c r="E56" s="3">
        <v>108</v>
      </c>
      <c r="F56" s="3" t="s">
        <v>636</v>
      </c>
      <c r="G56" s="4">
        <v>48797</v>
      </c>
      <c r="H56" s="4"/>
      <c r="I56" s="4"/>
      <c r="J56" s="1"/>
      <c r="K56" s="2"/>
      <c r="L56" s="1"/>
      <c r="M56" s="1"/>
      <c r="N56" s="4">
        <f>SUM(G56+2000)</f>
        <v>50797</v>
      </c>
      <c r="O56" s="33">
        <f>G56*104%</f>
        <v>50748.880000000005</v>
      </c>
      <c r="P56" s="4">
        <v>56225</v>
      </c>
      <c r="Q56" s="147"/>
      <c r="R56" s="33">
        <f t="shared" ref="R56" si="16">P56*103%</f>
        <v>57911.75</v>
      </c>
      <c r="S56" s="153"/>
      <c r="T56" s="152"/>
      <c r="U56" s="152"/>
      <c r="V56" s="152"/>
      <c r="W56" s="152"/>
      <c r="X56" s="152"/>
      <c r="Y56" s="150">
        <v>56225</v>
      </c>
      <c r="Z56" s="152"/>
    </row>
    <row r="57" spans="1:26" ht="17.25" x14ac:dyDescent="0.3">
      <c r="A57" s="149"/>
      <c r="B57" s="149"/>
      <c r="C57" s="1"/>
      <c r="D57" s="40" t="s">
        <v>610</v>
      </c>
      <c r="E57" s="3"/>
      <c r="F57" s="3"/>
      <c r="G57" s="4"/>
      <c r="H57" s="4"/>
      <c r="I57" s="4"/>
      <c r="J57" s="1"/>
      <c r="K57" s="2"/>
      <c r="L57" s="1"/>
      <c r="M57" s="1"/>
      <c r="N57" s="4"/>
      <c r="O57" s="33"/>
      <c r="P57" s="4"/>
      <c r="Q57" s="147"/>
      <c r="R57" s="33"/>
      <c r="S57" s="153"/>
      <c r="T57" s="152"/>
      <c r="U57" s="152"/>
      <c r="V57" s="152"/>
      <c r="W57" s="152"/>
      <c r="X57" s="152"/>
      <c r="Y57" s="150"/>
      <c r="Z57" s="152">
        <v>1200</v>
      </c>
    </row>
    <row r="58" spans="1:26" ht="17.25" x14ac:dyDescent="0.3">
      <c r="A58" s="149"/>
      <c r="B58" s="149"/>
      <c r="C58" s="1" t="s">
        <v>563</v>
      </c>
      <c r="D58" s="1" t="s">
        <v>626</v>
      </c>
      <c r="E58" s="74">
        <v>108</v>
      </c>
      <c r="F58" s="3" t="s">
        <v>637</v>
      </c>
      <c r="G58" s="4">
        <v>47763</v>
      </c>
      <c r="H58" s="4"/>
      <c r="I58" s="4"/>
      <c r="J58" s="1"/>
      <c r="K58" s="2"/>
      <c r="L58" s="1"/>
      <c r="M58" s="1"/>
      <c r="N58" s="4">
        <f>SUM(G58+2000)</f>
        <v>49763</v>
      </c>
      <c r="O58" s="33">
        <f>G58*104%</f>
        <v>49673.520000000004</v>
      </c>
      <c r="P58" s="4">
        <v>55129</v>
      </c>
      <c r="Q58" s="147"/>
      <c r="R58" s="33">
        <f t="shared" ref="R58" si="17">P58*103%</f>
        <v>56782.87</v>
      </c>
      <c r="S58" s="153"/>
      <c r="T58" s="152"/>
      <c r="U58" s="152"/>
      <c r="V58" s="152"/>
      <c r="W58" s="152"/>
      <c r="X58" s="152"/>
      <c r="Y58" s="150">
        <v>55129</v>
      </c>
      <c r="Z58" s="152"/>
    </row>
    <row r="59" spans="1:26" ht="17.25" x14ac:dyDescent="0.3">
      <c r="A59" s="149"/>
      <c r="B59" s="149"/>
      <c r="C59" s="1"/>
      <c r="D59" s="36" t="s">
        <v>619</v>
      </c>
      <c r="E59" s="74"/>
      <c r="F59" s="3"/>
      <c r="G59" s="4"/>
      <c r="H59" s="4"/>
      <c r="I59" s="4"/>
      <c r="J59" s="1"/>
      <c r="K59" s="2"/>
      <c r="L59" s="1"/>
      <c r="M59" s="1"/>
      <c r="N59" s="4"/>
      <c r="O59" s="33"/>
      <c r="P59" s="4"/>
      <c r="Q59" s="147"/>
      <c r="R59" s="148"/>
      <c r="S59" s="153"/>
      <c r="T59" s="152"/>
      <c r="U59" s="152"/>
      <c r="V59" s="152"/>
      <c r="W59" s="152"/>
      <c r="X59" s="152"/>
      <c r="Y59" s="150"/>
      <c r="Z59" s="152">
        <v>900</v>
      </c>
    </row>
    <row r="60" spans="1:26" ht="17.25" x14ac:dyDescent="0.3">
      <c r="A60" s="149"/>
      <c r="B60" s="149"/>
      <c r="C60" s="1" t="s">
        <v>563</v>
      </c>
      <c r="D60" s="1" t="s">
        <v>626</v>
      </c>
      <c r="E60" s="74">
        <v>108</v>
      </c>
      <c r="F60" s="3" t="s">
        <v>640</v>
      </c>
      <c r="G60" s="4">
        <v>47763</v>
      </c>
      <c r="H60" s="4"/>
      <c r="I60" s="4"/>
      <c r="J60" s="1"/>
      <c r="K60" s="2"/>
      <c r="L60" s="1"/>
      <c r="M60" s="1"/>
      <c r="N60" s="4">
        <f>SUM(G60+2000)</f>
        <v>49763</v>
      </c>
      <c r="O60" s="33">
        <f>G60*104%</f>
        <v>49673.520000000004</v>
      </c>
      <c r="P60" s="4">
        <v>55129</v>
      </c>
      <c r="Q60" s="147"/>
      <c r="R60" s="33">
        <f t="shared" ref="R60" si="18">P60*103%</f>
        <v>56782.87</v>
      </c>
      <c r="S60" s="153"/>
      <c r="T60" s="152"/>
      <c r="U60" s="152"/>
      <c r="V60" s="152"/>
      <c r="W60" s="152"/>
      <c r="X60" s="152"/>
      <c r="Y60" s="150">
        <v>55129</v>
      </c>
      <c r="Z60" s="152"/>
    </row>
    <row r="61" spans="1:26" ht="17.25" x14ac:dyDescent="0.3">
      <c r="A61" s="149"/>
      <c r="B61" s="149"/>
      <c r="C61" s="1"/>
      <c r="D61" s="1" t="s">
        <v>610</v>
      </c>
      <c r="E61" s="74"/>
      <c r="F61" s="3"/>
      <c r="G61" s="4"/>
      <c r="H61" s="4"/>
      <c r="I61" s="4"/>
      <c r="J61" s="1"/>
      <c r="K61" s="2"/>
      <c r="L61" s="1"/>
      <c r="M61" s="1"/>
      <c r="N61" s="4"/>
      <c r="O61" s="33"/>
      <c r="P61" s="4"/>
      <c r="Q61" s="147"/>
      <c r="R61" s="33"/>
      <c r="S61" s="153"/>
      <c r="T61" s="152"/>
      <c r="U61" s="152"/>
      <c r="V61" s="152"/>
      <c r="W61" s="152"/>
      <c r="X61" s="152"/>
      <c r="Y61" s="150"/>
      <c r="Z61" s="152">
        <v>1200</v>
      </c>
    </row>
    <row r="62" spans="1:26" ht="17.25" x14ac:dyDescent="0.3">
      <c r="A62" s="149"/>
      <c r="B62" s="149"/>
      <c r="C62" s="1" t="s">
        <v>563</v>
      </c>
      <c r="D62" s="1" t="s">
        <v>626</v>
      </c>
      <c r="E62" s="74">
        <v>108</v>
      </c>
      <c r="F62" s="3" t="s">
        <v>627</v>
      </c>
      <c r="G62" s="4">
        <v>48797</v>
      </c>
      <c r="H62" s="4"/>
      <c r="I62" s="4"/>
      <c r="J62" s="1"/>
      <c r="K62" s="2" t="s">
        <v>628</v>
      </c>
      <c r="L62" s="1"/>
      <c r="M62" s="1"/>
      <c r="N62" s="4">
        <f>SUM(G62+2000)</f>
        <v>50797</v>
      </c>
      <c r="O62" s="33">
        <f>G62*104%</f>
        <v>50748.880000000005</v>
      </c>
      <c r="P62" s="4">
        <v>56225</v>
      </c>
      <c r="Q62" s="147"/>
      <c r="R62" s="33">
        <f t="shared" ref="R62" si="19">P62*103%</f>
        <v>57911.75</v>
      </c>
      <c r="S62" s="153"/>
      <c r="T62" s="152"/>
      <c r="U62" s="152"/>
      <c r="V62" s="152"/>
      <c r="W62" s="152"/>
      <c r="X62" s="152"/>
      <c r="Y62" s="150">
        <v>56225</v>
      </c>
      <c r="Z62" s="152"/>
    </row>
    <row r="63" spans="1:26" ht="17.25" x14ac:dyDescent="0.3">
      <c r="A63" s="149"/>
      <c r="B63" s="149"/>
      <c r="C63" s="1"/>
      <c r="D63" s="36" t="s">
        <v>142</v>
      </c>
      <c r="E63" s="74"/>
      <c r="F63" s="3"/>
      <c r="G63" s="4"/>
      <c r="H63" s="4"/>
      <c r="I63" s="4"/>
      <c r="J63" s="1"/>
      <c r="K63" s="2"/>
      <c r="L63" s="1"/>
      <c r="M63" s="1"/>
      <c r="N63" s="4"/>
      <c r="O63" s="33"/>
      <c r="P63" s="4"/>
      <c r="Q63" s="147"/>
      <c r="R63" s="33"/>
      <c r="S63" s="153"/>
      <c r="T63" s="152"/>
      <c r="U63" s="152"/>
      <c r="V63" s="152"/>
      <c r="W63" s="152"/>
      <c r="X63" s="152"/>
      <c r="Y63" s="150"/>
      <c r="Z63" s="152"/>
    </row>
    <row r="64" spans="1:26" ht="17.25" x14ac:dyDescent="0.3">
      <c r="A64" s="149"/>
      <c r="B64" s="149"/>
      <c r="C64" s="1"/>
      <c r="D64" s="1" t="s">
        <v>610</v>
      </c>
      <c r="E64" s="74"/>
      <c r="F64" s="3"/>
      <c r="G64" s="4"/>
      <c r="H64" s="4"/>
      <c r="I64" s="4"/>
      <c r="J64" s="1"/>
      <c r="K64" s="2"/>
      <c r="L64" s="1"/>
      <c r="M64" s="1"/>
      <c r="N64" s="4"/>
      <c r="O64" s="1"/>
      <c r="P64" s="33"/>
      <c r="Q64" s="147"/>
      <c r="R64" s="148"/>
      <c r="S64" s="153"/>
      <c r="T64" s="152"/>
      <c r="U64" s="152"/>
      <c r="V64" s="152"/>
      <c r="W64" s="152"/>
      <c r="X64" s="152"/>
      <c r="Y64" s="151"/>
      <c r="Z64" s="152">
        <v>1200</v>
      </c>
    </row>
    <row r="65" spans="1:26" ht="17.25" x14ac:dyDescent="0.3">
      <c r="A65" s="149"/>
      <c r="B65" s="149"/>
      <c r="C65" s="1" t="s">
        <v>563</v>
      </c>
      <c r="D65" s="1" t="s">
        <v>626</v>
      </c>
      <c r="E65" s="74">
        <v>108</v>
      </c>
      <c r="F65" s="3" t="s">
        <v>672</v>
      </c>
      <c r="G65" s="4">
        <v>38824</v>
      </c>
      <c r="H65" s="4"/>
      <c r="I65" s="4"/>
      <c r="J65" s="1"/>
      <c r="K65" s="2" t="s">
        <v>653</v>
      </c>
      <c r="L65" s="1"/>
      <c r="M65" s="1"/>
      <c r="N65" s="4">
        <f>SUM(G65+2000)</f>
        <v>40824</v>
      </c>
      <c r="O65" s="33">
        <f>G65*104%</f>
        <v>40376.959999999999</v>
      </c>
      <c r="P65" s="4">
        <v>45653</v>
      </c>
      <c r="Q65" s="147"/>
      <c r="R65" s="33">
        <f t="shared" ref="R65" si="20">P65*103%</f>
        <v>47022.590000000004</v>
      </c>
      <c r="S65" s="153"/>
      <c r="T65" s="152"/>
      <c r="U65" s="152"/>
      <c r="V65" s="152"/>
      <c r="W65" s="152"/>
      <c r="X65" s="152"/>
      <c r="Y65" s="150">
        <v>45653</v>
      </c>
      <c r="Z65" s="152"/>
    </row>
    <row r="66" spans="1:26" ht="17.25" x14ac:dyDescent="0.3">
      <c r="A66" s="149"/>
      <c r="B66" s="149"/>
      <c r="C66" s="1"/>
      <c r="D66" s="40" t="s">
        <v>635</v>
      </c>
      <c r="E66" s="74"/>
      <c r="F66" s="3"/>
      <c r="G66" s="4"/>
      <c r="H66" s="4"/>
      <c r="I66" s="4"/>
      <c r="J66" s="1"/>
      <c r="K66" s="2"/>
      <c r="L66" s="1"/>
      <c r="M66" s="1"/>
      <c r="N66" s="4"/>
      <c r="O66" s="33"/>
      <c r="P66" s="4"/>
      <c r="Q66" s="147"/>
      <c r="R66" s="148"/>
      <c r="S66" s="153"/>
      <c r="T66" s="152"/>
      <c r="U66" s="152"/>
      <c r="V66" s="152"/>
      <c r="W66" s="152"/>
      <c r="X66" s="152"/>
      <c r="Y66" s="150"/>
      <c r="Z66" s="152">
        <v>600</v>
      </c>
    </row>
    <row r="67" spans="1:26" ht="17.25" x14ac:dyDescent="0.3">
      <c r="A67" s="149"/>
      <c r="B67" s="149"/>
      <c r="C67" s="1" t="s">
        <v>563</v>
      </c>
      <c r="D67" s="1" t="s">
        <v>626</v>
      </c>
      <c r="E67" s="74">
        <v>108</v>
      </c>
      <c r="F67" s="3" t="s">
        <v>673</v>
      </c>
      <c r="G67" s="4">
        <v>47331</v>
      </c>
      <c r="H67" s="4"/>
      <c r="I67" s="4"/>
      <c r="J67" s="1"/>
      <c r="K67" s="2"/>
      <c r="L67" s="1"/>
      <c r="M67" s="1"/>
      <c r="N67" s="4">
        <f>SUM(G67+2000)</f>
        <v>49331</v>
      </c>
      <c r="O67" s="33">
        <f>G67*104%</f>
        <v>49224.240000000005</v>
      </c>
      <c r="P67" s="4">
        <v>54671</v>
      </c>
      <c r="Q67" s="147"/>
      <c r="R67" s="33">
        <f t="shared" ref="R67" si="21">P67*103%</f>
        <v>56311.130000000005</v>
      </c>
      <c r="S67" s="153"/>
      <c r="T67" s="152"/>
      <c r="U67" s="152"/>
      <c r="V67" s="152"/>
      <c r="W67" s="152"/>
      <c r="X67" s="152"/>
      <c r="Y67" s="150">
        <v>54671</v>
      </c>
      <c r="Z67" s="152"/>
    </row>
    <row r="68" spans="1:26" ht="17.25" x14ac:dyDescent="0.3">
      <c r="A68" s="149"/>
      <c r="B68" s="149"/>
      <c r="C68" s="1"/>
      <c r="D68" s="40" t="s">
        <v>633</v>
      </c>
      <c r="E68" s="74"/>
      <c r="F68" s="3"/>
      <c r="G68" s="4"/>
      <c r="H68" s="4"/>
      <c r="I68" s="4"/>
      <c r="J68" s="1"/>
      <c r="K68" s="2"/>
      <c r="L68" s="1"/>
      <c r="M68" s="1"/>
      <c r="N68" s="4"/>
      <c r="O68" s="33"/>
      <c r="P68" s="4"/>
      <c r="Q68" s="147"/>
      <c r="R68" s="148"/>
      <c r="S68" s="153"/>
      <c r="T68" s="152"/>
      <c r="U68" s="152"/>
      <c r="V68" s="152"/>
      <c r="W68" s="152"/>
      <c r="X68" s="152"/>
      <c r="Y68" s="150"/>
      <c r="Z68" s="152">
        <v>900</v>
      </c>
    </row>
    <row r="69" spans="1:26" ht="17.25" x14ac:dyDescent="0.3">
      <c r="A69" s="149"/>
      <c r="B69" s="149"/>
      <c r="C69" s="1" t="s">
        <v>563</v>
      </c>
      <c r="D69" s="1" t="s">
        <v>626</v>
      </c>
      <c r="E69" s="74">
        <v>108</v>
      </c>
      <c r="F69" s="3" t="s">
        <v>655</v>
      </c>
      <c r="G69" s="4">
        <v>46174</v>
      </c>
      <c r="H69" s="4"/>
      <c r="I69" s="4"/>
      <c r="J69" s="1"/>
      <c r="K69" s="2"/>
      <c r="L69" s="1"/>
      <c r="M69" s="1"/>
      <c r="N69" s="4">
        <f>SUM(G69+2000)</f>
        <v>48174</v>
      </c>
      <c r="O69" s="33">
        <f>G69*104%</f>
        <v>48020.959999999999</v>
      </c>
      <c r="P69" s="4">
        <v>53444</v>
      </c>
      <c r="Q69" s="147"/>
      <c r="R69" s="33">
        <f t="shared" ref="R69" si="22">P69*103%</f>
        <v>55047.32</v>
      </c>
      <c r="S69" s="153"/>
      <c r="T69" s="152"/>
      <c r="U69" s="152"/>
      <c r="V69" s="152"/>
      <c r="W69" s="152"/>
      <c r="X69" s="152"/>
      <c r="Y69" s="150">
        <v>53444</v>
      </c>
      <c r="Z69" s="152"/>
    </row>
    <row r="70" spans="1:26" ht="17.25" x14ac:dyDescent="0.3">
      <c r="A70" s="149"/>
      <c r="B70" s="149"/>
      <c r="C70" s="1"/>
      <c r="D70" s="36" t="s">
        <v>103</v>
      </c>
      <c r="E70" s="74"/>
      <c r="F70" s="3"/>
      <c r="G70" s="4"/>
      <c r="H70" s="4"/>
      <c r="I70" s="4"/>
      <c r="J70" s="1"/>
      <c r="K70" s="2"/>
      <c r="L70" s="1"/>
      <c r="M70" s="1"/>
      <c r="N70" s="4"/>
      <c r="O70" s="33"/>
      <c r="P70" s="4"/>
      <c r="Q70" s="147"/>
      <c r="R70" s="33"/>
      <c r="S70" s="153"/>
      <c r="T70" s="152"/>
      <c r="U70" s="152"/>
      <c r="V70" s="152"/>
      <c r="W70" s="152"/>
      <c r="X70" s="152"/>
      <c r="Y70" s="150"/>
      <c r="Z70" s="152"/>
    </row>
    <row r="71" spans="1:26" ht="17.25" x14ac:dyDescent="0.3">
      <c r="A71" s="149"/>
      <c r="B71" s="149"/>
      <c r="C71" s="1"/>
      <c r="D71" s="1" t="s">
        <v>610</v>
      </c>
      <c r="E71" s="74"/>
      <c r="F71" s="3"/>
      <c r="G71" s="4"/>
      <c r="H71" s="4"/>
      <c r="I71" s="4"/>
      <c r="J71" s="1"/>
      <c r="K71" s="2"/>
      <c r="L71" s="1"/>
      <c r="M71" s="1"/>
      <c r="N71" s="4"/>
      <c r="O71" s="1"/>
      <c r="P71" s="33"/>
      <c r="Q71" s="147"/>
      <c r="R71" s="148"/>
      <c r="S71" s="153"/>
      <c r="T71" s="152"/>
      <c r="U71" s="152"/>
      <c r="V71" s="152"/>
      <c r="W71" s="152"/>
      <c r="X71" s="152"/>
      <c r="Y71" s="151"/>
      <c r="Z71" s="152">
        <v>1200</v>
      </c>
    </row>
    <row r="72" spans="1:26" ht="17.25" x14ac:dyDescent="0.3">
      <c r="A72" s="149"/>
      <c r="B72" s="149"/>
      <c r="C72" s="1" t="s">
        <v>563</v>
      </c>
      <c r="D72" s="1" t="s">
        <v>626</v>
      </c>
      <c r="E72" s="74">
        <v>108</v>
      </c>
      <c r="F72" s="41" t="s">
        <v>630</v>
      </c>
      <c r="G72" s="4">
        <v>45424</v>
      </c>
      <c r="H72" s="4"/>
      <c r="I72" s="4"/>
      <c r="J72" s="1"/>
      <c r="K72" s="2"/>
      <c r="L72" s="1"/>
      <c r="M72" s="1"/>
      <c r="N72" s="4">
        <f>SUM(G72+2000)</f>
        <v>47424</v>
      </c>
      <c r="O72" s="33">
        <f>G72*104%</f>
        <v>47240.959999999999</v>
      </c>
      <c r="P72" s="4">
        <v>52649</v>
      </c>
      <c r="Q72" s="147"/>
      <c r="R72" s="33">
        <f t="shared" ref="R72" si="23">P72*103%</f>
        <v>54228.47</v>
      </c>
      <c r="S72" s="153"/>
      <c r="T72" s="152"/>
      <c r="U72" s="152"/>
      <c r="V72" s="152"/>
      <c r="W72" s="152"/>
      <c r="X72" s="152"/>
      <c r="Y72" s="150">
        <v>52649</v>
      </c>
      <c r="Z72" s="152"/>
    </row>
    <row r="73" spans="1:26" ht="17.25" x14ac:dyDescent="0.3">
      <c r="A73" s="149"/>
      <c r="B73" s="149"/>
      <c r="C73" s="1"/>
      <c r="D73" s="36" t="s">
        <v>142</v>
      </c>
      <c r="E73" s="74"/>
      <c r="F73" s="41"/>
      <c r="G73" s="4"/>
      <c r="H73" s="4"/>
      <c r="I73" s="4"/>
      <c r="J73" s="1"/>
      <c r="K73" s="2"/>
      <c r="L73" s="1"/>
      <c r="M73" s="1"/>
      <c r="N73" s="4"/>
      <c r="O73" s="33"/>
      <c r="P73" s="4"/>
      <c r="Q73" s="147"/>
      <c r="R73" s="33"/>
      <c r="S73" s="153"/>
      <c r="T73" s="152"/>
      <c r="U73" s="152"/>
      <c r="V73" s="152"/>
      <c r="W73" s="152"/>
      <c r="X73" s="152"/>
      <c r="Y73" s="150"/>
      <c r="Z73" s="152"/>
    </row>
    <row r="74" spans="1:26" ht="17.25" x14ac:dyDescent="0.3">
      <c r="A74" s="149"/>
      <c r="B74" s="149"/>
      <c r="C74" s="1"/>
      <c r="D74" s="1" t="s">
        <v>639</v>
      </c>
      <c r="E74" s="74"/>
      <c r="F74" s="41"/>
      <c r="G74" s="4"/>
      <c r="H74" s="4"/>
      <c r="I74" s="4"/>
      <c r="J74" s="1"/>
      <c r="K74" s="2"/>
      <c r="L74" s="1"/>
      <c r="M74" s="1"/>
      <c r="N74" s="4"/>
      <c r="O74" s="33"/>
      <c r="P74" s="4"/>
      <c r="Q74" s="147"/>
      <c r="R74" s="33"/>
      <c r="S74" s="153"/>
      <c r="T74" s="152"/>
      <c r="U74" s="152"/>
      <c r="V74" s="152"/>
      <c r="W74" s="152"/>
      <c r="X74" s="152"/>
      <c r="Y74" s="150"/>
      <c r="Z74" s="152">
        <v>600</v>
      </c>
    </row>
    <row r="75" spans="1:26" ht="17.25" x14ac:dyDescent="0.3">
      <c r="A75" s="149"/>
      <c r="B75" s="149"/>
      <c r="C75" s="1" t="s">
        <v>563</v>
      </c>
      <c r="D75" s="36" t="s">
        <v>626</v>
      </c>
      <c r="E75" s="74">
        <v>108</v>
      </c>
      <c r="F75" s="41" t="s">
        <v>632</v>
      </c>
      <c r="G75" s="4">
        <v>47800</v>
      </c>
      <c r="H75" s="4"/>
      <c r="I75" s="4"/>
      <c r="J75" s="1"/>
      <c r="K75" s="2"/>
      <c r="L75" s="1"/>
      <c r="M75" s="1"/>
      <c r="N75" s="4">
        <f>SUM(G75+2000)</f>
        <v>49800</v>
      </c>
      <c r="O75" s="33">
        <f>G75*104%</f>
        <v>49712</v>
      </c>
      <c r="P75" s="4">
        <v>55168</v>
      </c>
      <c r="Q75" s="147"/>
      <c r="R75" s="33">
        <f t="shared" ref="R75" si="24">P75*103%</f>
        <v>56823.040000000001</v>
      </c>
      <c r="S75" s="153"/>
      <c r="T75" s="152"/>
      <c r="U75" s="152"/>
      <c r="V75" s="152"/>
      <c r="W75" s="152"/>
      <c r="X75" s="152"/>
      <c r="Y75" s="150">
        <v>55168</v>
      </c>
      <c r="Z75" s="152"/>
    </row>
    <row r="76" spans="1:26" ht="17.25" x14ac:dyDescent="0.3">
      <c r="A76" s="149"/>
      <c r="B76" s="149"/>
      <c r="C76" s="1"/>
      <c r="D76" s="36" t="s">
        <v>142</v>
      </c>
      <c r="E76" s="74"/>
      <c r="F76" s="41"/>
      <c r="G76" s="4"/>
      <c r="H76" s="4"/>
      <c r="I76" s="4"/>
      <c r="J76" s="1"/>
      <c r="K76" s="2"/>
      <c r="L76" s="1"/>
      <c r="M76" s="1"/>
      <c r="N76" s="4"/>
      <c r="O76" s="33"/>
      <c r="P76" s="4"/>
      <c r="Q76" s="147"/>
      <c r="R76" s="33"/>
      <c r="S76" s="153"/>
      <c r="T76" s="152"/>
      <c r="U76" s="152"/>
      <c r="V76" s="152"/>
      <c r="W76" s="152"/>
      <c r="X76" s="152"/>
      <c r="Y76" s="150"/>
      <c r="Z76" s="152"/>
    </row>
    <row r="77" spans="1:26" ht="17.25" x14ac:dyDescent="0.3">
      <c r="A77" s="149"/>
      <c r="B77" s="149"/>
      <c r="C77" s="1"/>
      <c r="D77" s="1" t="s">
        <v>619</v>
      </c>
      <c r="E77" s="74"/>
      <c r="F77" s="41"/>
      <c r="G77" s="4"/>
      <c r="H77" s="4"/>
      <c r="I77" s="4"/>
      <c r="J77" s="1"/>
      <c r="K77" s="2"/>
      <c r="L77" s="1"/>
      <c r="M77" s="1"/>
      <c r="N77" s="4"/>
      <c r="O77" s="1"/>
      <c r="P77" s="33"/>
      <c r="Q77" s="147"/>
      <c r="R77" s="148"/>
      <c r="S77" s="153"/>
      <c r="T77" s="152"/>
      <c r="U77" s="152"/>
      <c r="V77" s="152"/>
      <c r="W77" s="152"/>
      <c r="X77" s="152"/>
      <c r="Y77" s="151"/>
      <c r="Z77" s="152">
        <v>900</v>
      </c>
    </row>
    <row r="78" spans="1:26" ht="17.25" x14ac:dyDescent="0.3">
      <c r="A78" s="149"/>
      <c r="B78" s="149"/>
      <c r="C78" s="1" t="s">
        <v>563</v>
      </c>
      <c r="D78" s="36" t="s">
        <v>626</v>
      </c>
      <c r="E78" s="72">
        <v>108</v>
      </c>
      <c r="F78" s="37" t="s">
        <v>629</v>
      </c>
      <c r="G78" s="4">
        <v>47763</v>
      </c>
      <c r="H78" s="4"/>
      <c r="I78" s="4"/>
      <c r="J78" s="1"/>
      <c r="K78" s="2"/>
      <c r="L78" s="1"/>
      <c r="M78" s="1"/>
      <c r="N78" s="4">
        <f>SUM(G78+2000)</f>
        <v>49763</v>
      </c>
      <c r="O78" s="33">
        <f>G78*104%</f>
        <v>49673.520000000004</v>
      </c>
      <c r="P78" s="4">
        <v>55129</v>
      </c>
      <c r="Q78" s="147"/>
      <c r="R78" s="33">
        <f t="shared" ref="R78" si="25">P78*103%</f>
        <v>56782.87</v>
      </c>
      <c r="S78" s="153"/>
      <c r="T78" s="152"/>
      <c r="U78" s="152"/>
      <c r="V78" s="152"/>
      <c r="W78" s="152"/>
      <c r="X78" s="152"/>
      <c r="Y78" s="150">
        <v>55129</v>
      </c>
      <c r="Z78" s="152"/>
    </row>
    <row r="79" spans="1:26" ht="17.25" x14ac:dyDescent="0.3">
      <c r="A79" s="149"/>
      <c r="B79" s="149"/>
      <c r="C79" s="1"/>
      <c r="D79" s="36" t="s">
        <v>142</v>
      </c>
      <c r="E79" s="72"/>
      <c r="F79" s="37"/>
      <c r="G79" s="4"/>
      <c r="H79" s="4"/>
      <c r="I79" s="4"/>
      <c r="J79" s="1"/>
      <c r="K79" s="2"/>
      <c r="L79" s="1"/>
      <c r="M79" s="1"/>
      <c r="N79" s="4"/>
      <c r="O79" s="33"/>
      <c r="P79" s="4"/>
      <c r="Q79" s="147"/>
      <c r="R79" s="148"/>
      <c r="S79" s="153"/>
      <c r="T79" s="152"/>
      <c r="U79" s="152"/>
      <c r="V79" s="152"/>
      <c r="W79" s="152"/>
      <c r="X79" s="152"/>
      <c r="Y79" s="150"/>
      <c r="Z79" s="152"/>
    </row>
    <row r="80" spans="1:26" ht="17.25" x14ac:dyDescent="0.3">
      <c r="A80" s="149"/>
      <c r="B80" s="149"/>
      <c r="C80" s="1"/>
      <c r="D80" s="36" t="s">
        <v>639</v>
      </c>
      <c r="E80" s="72"/>
      <c r="F80" s="37"/>
      <c r="G80" s="4"/>
      <c r="H80" s="4"/>
      <c r="I80" s="4"/>
      <c r="J80" s="1"/>
      <c r="K80" s="2"/>
      <c r="L80" s="1"/>
      <c r="M80" s="1"/>
      <c r="N80" s="4"/>
      <c r="O80" s="1"/>
      <c r="P80" s="33"/>
      <c r="Q80" s="147"/>
      <c r="R80" s="148"/>
      <c r="S80" s="153"/>
      <c r="T80" s="152"/>
      <c r="U80" s="152"/>
      <c r="V80" s="152"/>
      <c r="W80" s="152"/>
      <c r="X80" s="152"/>
      <c r="Y80" s="151"/>
      <c r="Z80" s="152">
        <v>600</v>
      </c>
    </row>
    <row r="81" spans="1:26" ht="17.25" x14ac:dyDescent="0.3">
      <c r="A81" s="149"/>
      <c r="B81" s="149"/>
      <c r="C81" s="1" t="s">
        <v>563</v>
      </c>
      <c r="D81" s="1" t="s">
        <v>626</v>
      </c>
      <c r="E81" s="74">
        <v>108</v>
      </c>
      <c r="F81" s="3" t="s">
        <v>649</v>
      </c>
      <c r="G81" s="4">
        <v>47763</v>
      </c>
      <c r="H81" s="4"/>
      <c r="I81" s="4"/>
      <c r="J81" s="1"/>
      <c r="K81" s="2"/>
      <c r="L81" s="1"/>
      <c r="M81" s="1"/>
      <c r="N81" s="4">
        <f>SUM(G81+2000)</f>
        <v>49763</v>
      </c>
      <c r="O81" s="33">
        <f>G81*104%</f>
        <v>49673.520000000004</v>
      </c>
      <c r="P81" s="4">
        <v>55129</v>
      </c>
      <c r="Q81" s="147"/>
      <c r="R81" s="33">
        <f t="shared" ref="R81" si="26">P81*103%</f>
        <v>56782.87</v>
      </c>
      <c r="S81" s="153"/>
      <c r="T81" s="152"/>
      <c r="U81" s="152"/>
      <c r="V81" s="152"/>
      <c r="W81" s="152"/>
      <c r="X81" s="152"/>
      <c r="Y81" s="150">
        <v>55129</v>
      </c>
      <c r="Z81" s="152"/>
    </row>
    <row r="82" spans="1:26" ht="17.25" x14ac:dyDescent="0.3">
      <c r="A82" s="149"/>
      <c r="B82" s="149"/>
      <c r="C82" s="1"/>
      <c r="D82" s="1" t="s">
        <v>610</v>
      </c>
      <c r="E82" s="74"/>
      <c r="F82" s="3"/>
      <c r="G82" s="4"/>
      <c r="H82" s="4"/>
      <c r="I82" s="4"/>
      <c r="J82" s="1"/>
      <c r="K82" s="2"/>
      <c r="L82" s="1"/>
      <c r="M82" s="1"/>
      <c r="N82" s="4"/>
      <c r="O82" s="1"/>
      <c r="P82" s="33"/>
      <c r="Q82" s="147"/>
      <c r="R82" s="148"/>
      <c r="S82" s="153"/>
      <c r="T82" s="152"/>
      <c r="U82" s="152"/>
      <c r="V82" s="152"/>
      <c r="W82" s="152"/>
      <c r="X82" s="152"/>
      <c r="Y82" s="151"/>
      <c r="Z82" s="152">
        <v>1200</v>
      </c>
    </row>
    <row r="83" spans="1:26" ht="17.25" x14ac:dyDescent="0.3">
      <c r="A83" s="149"/>
      <c r="B83" s="149"/>
      <c r="C83" s="1" t="s">
        <v>563</v>
      </c>
      <c r="D83" s="1" t="s">
        <v>626</v>
      </c>
      <c r="E83" s="74">
        <v>108</v>
      </c>
      <c r="F83" s="41" t="s">
        <v>634</v>
      </c>
      <c r="G83" s="4"/>
      <c r="H83" s="4"/>
      <c r="I83" s="4"/>
      <c r="J83" s="1"/>
      <c r="K83" s="2"/>
      <c r="L83" s="1"/>
      <c r="M83" s="1"/>
      <c r="N83" s="4"/>
      <c r="O83" s="1"/>
      <c r="P83" s="4">
        <v>56783</v>
      </c>
      <c r="Q83" s="164"/>
      <c r="R83" s="33">
        <v>56783</v>
      </c>
      <c r="S83" s="153"/>
      <c r="T83" s="152"/>
      <c r="U83" s="152"/>
      <c r="V83" s="152"/>
      <c r="W83" s="152"/>
      <c r="X83" s="152"/>
      <c r="Y83" s="150">
        <v>56783</v>
      </c>
      <c r="Z83" s="152"/>
    </row>
    <row r="84" spans="1:26" ht="17.25" x14ac:dyDescent="0.3">
      <c r="A84" s="149"/>
      <c r="B84" s="149"/>
      <c r="C84" s="1" t="s">
        <v>563</v>
      </c>
      <c r="D84" s="1" t="s">
        <v>626</v>
      </c>
      <c r="E84" s="74">
        <v>108</v>
      </c>
      <c r="F84" s="3" t="s">
        <v>651</v>
      </c>
      <c r="G84" s="4">
        <v>47331</v>
      </c>
      <c r="H84" s="4"/>
      <c r="I84" s="4"/>
      <c r="J84" s="1"/>
      <c r="K84" s="2"/>
      <c r="L84" s="1"/>
      <c r="M84" s="1"/>
      <c r="N84" s="4">
        <f>SUM(G84+2000)</f>
        <v>49331</v>
      </c>
      <c r="O84" s="33">
        <f>G84*104%</f>
        <v>49224.240000000005</v>
      </c>
      <c r="P84" s="4">
        <v>54671</v>
      </c>
      <c r="Q84" s="147"/>
      <c r="R84" s="33">
        <f t="shared" ref="R84:R88" si="27">P84*103%</f>
        <v>56311.130000000005</v>
      </c>
      <c r="S84" s="153"/>
      <c r="T84" s="152"/>
      <c r="U84" s="152"/>
      <c r="V84" s="152"/>
      <c r="W84" s="152"/>
      <c r="X84" s="152"/>
      <c r="Y84" s="150">
        <v>54671</v>
      </c>
      <c r="Z84" s="152"/>
    </row>
    <row r="85" spans="1:26" ht="17.25" x14ac:dyDescent="0.3">
      <c r="A85" s="149"/>
      <c r="B85" s="149"/>
      <c r="C85" s="1" t="s">
        <v>563</v>
      </c>
      <c r="D85" s="1" t="s">
        <v>626</v>
      </c>
      <c r="E85" s="74">
        <v>108</v>
      </c>
      <c r="F85" s="3" t="s">
        <v>656</v>
      </c>
      <c r="G85" s="4">
        <v>43721</v>
      </c>
      <c r="H85" s="4"/>
      <c r="I85" s="4"/>
      <c r="J85" s="1"/>
      <c r="K85" s="2"/>
      <c r="L85" s="1"/>
      <c r="M85" s="1"/>
      <c r="N85" s="4">
        <f>SUM(G85+2000)</f>
        <v>45721</v>
      </c>
      <c r="O85" s="33">
        <f>G85*104%</f>
        <v>45469.840000000004</v>
      </c>
      <c r="P85" s="4">
        <v>50844</v>
      </c>
      <c r="Q85" s="147"/>
      <c r="R85" s="33">
        <f t="shared" si="27"/>
        <v>52369.32</v>
      </c>
      <c r="S85" s="153"/>
      <c r="T85" s="152"/>
      <c r="U85" s="152"/>
      <c r="V85" s="152"/>
      <c r="W85" s="152"/>
      <c r="X85" s="152"/>
      <c r="Y85" s="150">
        <v>50844</v>
      </c>
      <c r="Z85" s="152"/>
    </row>
    <row r="86" spans="1:26" ht="17.25" x14ac:dyDescent="0.3">
      <c r="A86" s="149"/>
      <c r="B86" s="149"/>
      <c r="C86" s="1" t="s">
        <v>563</v>
      </c>
      <c r="D86" s="1" t="s">
        <v>626</v>
      </c>
      <c r="E86" s="74">
        <v>108</v>
      </c>
      <c r="F86" s="3" t="s">
        <v>659</v>
      </c>
      <c r="G86" s="4">
        <v>43721</v>
      </c>
      <c r="H86" s="4"/>
      <c r="I86" s="4"/>
      <c r="J86" s="1"/>
      <c r="K86" s="2"/>
      <c r="L86" s="1"/>
      <c r="M86" s="1"/>
      <c r="N86" s="4">
        <f>SUM(G86+2000)</f>
        <v>45721</v>
      </c>
      <c r="O86" s="33">
        <f>G86*104%</f>
        <v>45469.840000000004</v>
      </c>
      <c r="P86" s="4">
        <v>50844</v>
      </c>
      <c r="Q86" s="147"/>
      <c r="R86" s="33">
        <f t="shared" si="27"/>
        <v>52369.32</v>
      </c>
      <c r="S86" s="153"/>
      <c r="T86" s="152"/>
      <c r="U86" s="152"/>
      <c r="V86" s="152"/>
      <c r="W86" s="152"/>
      <c r="X86" s="152"/>
      <c r="Y86" s="150">
        <v>50844</v>
      </c>
      <c r="Z86" s="152"/>
    </row>
    <row r="87" spans="1:26" ht="17.25" x14ac:dyDescent="0.3">
      <c r="A87" s="149"/>
      <c r="B87" s="149"/>
      <c r="C87" s="1" t="s">
        <v>563</v>
      </c>
      <c r="D87" s="1" t="s">
        <v>660</v>
      </c>
      <c r="E87" s="74">
        <v>108</v>
      </c>
      <c r="F87" s="41" t="s">
        <v>661</v>
      </c>
      <c r="G87" s="4">
        <v>43721</v>
      </c>
      <c r="H87" s="4"/>
      <c r="I87" s="4"/>
      <c r="J87" s="1"/>
      <c r="K87" s="2"/>
      <c r="L87" s="1"/>
      <c r="M87" s="1"/>
      <c r="N87" s="4">
        <f>SUM(G87+2000)</f>
        <v>45721</v>
      </c>
      <c r="O87" s="33">
        <f>G87*104%</f>
        <v>45469.840000000004</v>
      </c>
      <c r="P87" s="4">
        <v>50844</v>
      </c>
      <c r="Q87" s="147"/>
      <c r="R87" s="33">
        <f t="shared" si="27"/>
        <v>52369.32</v>
      </c>
      <c r="S87" s="153"/>
      <c r="T87" s="152"/>
      <c r="U87" s="152"/>
      <c r="V87" s="152"/>
      <c r="W87" s="152"/>
      <c r="X87" s="152"/>
      <c r="Y87" s="150">
        <v>50844</v>
      </c>
      <c r="Z87" s="152"/>
    </row>
    <row r="88" spans="1:26" ht="17.25" x14ac:dyDescent="0.3">
      <c r="A88" s="149"/>
      <c r="B88" s="149"/>
      <c r="C88" s="1" t="s">
        <v>563</v>
      </c>
      <c r="D88" s="1" t="s">
        <v>626</v>
      </c>
      <c r="E88" s="74">
        <v>108</v>
      </c>
      <c r="F88" s="3" t="s">
        <v>654</v>
      </c>
      <c r="G88" s="4">
        <v>44117</v>
      </c>
      <c r="H88" s="4"/>
      <c r="I88" s="4"/>
      <c r="J88" s="1"/>
      <c r="K88" s="2"/>
      <c r="L88" s="1"/>
      <c r="M88" s="1"/>
      <c r="N88" s="4">
        <f>SUM(G88+2000)</f>
        <v>46117</v>
      </c>
      <c r="O88" s="33">
        <f>G88*104%</f>
        <v>45881.68</v>
      </c>
      <c r="P88" s="4">
        <v>51264</v>
      </c>
      <c r="Q88" s="147"/>
      <c r="R88" s="33">
        <f t="shared" si="27"/>
        <v>52801.919999999998</v>
      </c>
      <c r="S88" s="153"/>
      <c r="T88" s="152"/>
      <c r="U88" s="152"/>
      <c r="V88" s="152"/>
      <c r="W88" s="152"/>
      <c r="X88" s="152"/>
      <c r="Y88" s="150">
        <v>51264</v>
      </c>
      <c r="Z88" s="152"/>
    </row>
    <row r="89" spans="1:26" ht="17.25" x14ac:dyDescent="0.3">
      <c r="A89" s="149"/>
      <c r="B89" s="149"/>
      <c r="C89" s="1"/>
      <c r="D89" s="1" t="s">
        <v>103</v>
      </c>
      <c r="E89" s="74"/>
      <c r="F89" s="3"/>
      <c r="G89" s="4"/>
      <c r="H89" s="4"/>
      <c r="I89" s="4"/>
      <c r="J89" s="1"/>
      <c r="K89" s="2"/>
      <c r="L89" s="1"/>
      <c r="M89" s="1"/>
      <c r="N89" s="4"/>
      <c r="O89" s="33"/>
      <c r="P89" s="4"/>
      <c r="Q89" s="147"/>
      <c r="R89" s="148"/>
      <c r="S89" s="153"/>
      <c r="T89" s="152"/>
      <c r="U89" s="152"/>
      <c r="V89" s="152"/>
      <c r="W89" s="152"/>
      <c r="X89" s="152"/>
      <c r="Y89" s="150"/>
      <c r="Z89" s="152"/>
    </row>
    <row r="90" spans="1:26" ht="17.25" x14ac:dyDescent="0.3">
      <c r="A90" s="149"/>
      <c r="B90" s="149"/>
      <c r="C90" s="1" t="s">
        <v>563</v>
      </c>
      <c r="D90" s="1" t="s">
        <v>626</v>
      </c>
      <c r="E90" s="74">
        <v>108</v>
      </c>
      <c r="F90" s="41" t="s">
        <v>666</v>
      </c>
      <c r="G90" s="42">
        <v>45301</v>
      </c>
      <c r="H90" s="42"/>
      <c r="I90" s="42"/>
      <c r="J90" s="40"/>
      <c r="K90" s="47"/>
      <c r="L90" s="1"/>
      <c r="M90" s="1"/>
      <c r="N90" s="4">
        <f>SUM(G90+2000)</f>
        <v>47301</v>
      </c>
      <c r="O90" s="33">
        <f>G90*104%</f>
        <v>47113.04</v>
      </c>
      <c r="P90" s="4">
        <v>52519</v>
      </c>
      <c r="Q90" s="147"/>
      <c r="R90" s="33">
        <f t="shared" ref="R90:R91" si="28">P90*103%</f>
        <v>54094.57</v>
      </c>
      <c r="S90" s="153"/>
      <c r="T90" s="152"/>
      <c r="U90" s="152"/>
      <c r="V90" s="152"/>
      <c r="W90" s="152"/>
      <c r="X90" s="152"/>
      <c r="Y90" s="150">
        <v>52519</v>
      </c>
      <c r="Z90" s="152"/>
    </row>
    <row r="91" spans="1:26" ht="17.25" x14ac:dyDescent="0.3">
      <c r="A91" s="149"/>
      <c r="B91" s="149"/>
      <c r="C91" s="1" t="s">
        <v>563</v>
      </c>
      <c r="D91" s="1" t="s">
        <v>626</v>
      </c>
      <c r="E91" s="74">
        <v>108</v>
      </c>
      <c r="F91" s="3" t="s">
        <v>664</v>
      </c>
      <c r="G91" s="4">
        <v>39171</v>
      </c>
      <c r="H91" s="4"/>
      <c r="I91" s="4"/>
      <c r="J91" s="1"/>
      <c r="K91" s="2" t="s">
        <v>665</v>
      </c>
      <c r="L91" s="1"/>
      <c r="M91" s="1"/>
      <c r="N91" s="4">
        <f>SUM(G91+2000)</f>
        <v>41171</v>
      </c>
      <c r="O91" s="33">
        <f>G91*104%</f>
        <v>40737.840000000004</v>
      </c>
      <c r="P91" s="4">
        <v>46021</v>
      </c>
      <c r="Q91" s="147"/>
      <c r="R91" s="33">
        <f t="shared" si="28"/>
        <v>47401.630000000005</v>
      </c>
      <c r="S91" s="153"/>
      <c r="T91" s="152"/>
      <c r="U91" s="152"/>
      <c r="V91" s="152"/>
      <c r="W91" s="152"/>
      <c r="X91" s="152"/>
      <c r="Y91" s="150">
        <v>46021</v>
      </c>
      <c r="Z91" s="152"/>
    </row>
    <row r="92" spans="1:26" ht="17.25" x14ac:dyDescent="0.3">
      <c r="A92" s="149"/>
      <c r="B92" s="149"/>
      <c r="C92" s="1"/>
      <c r="D92" s="40" t="s">
        <v>610</v>
      </c>
      <c r="E92" s="74"/>
      <c r="F92" s="3"/>
      <c r="G92" s="4"/>
      <c r="H92" s="4"/>
      <c r="I92" s="4"/>
      <c r="J92" s="1"/>
      <c r="K92" s="2"/>
      <c r="L92" s="1"/>
      <c r="M92" s="1"/>
      <c r="N92" s="4"/>
      <c r="O92" s="1"/>
      <c r="P92" s="33"/>
      <c r="Q92" s="147"/>
      <c r="R92" s="148"/>
      <c r="S92" s="153"/>
      <c r="T92" s="152"/>
      <c r="U92" s="152"/>
      <c r="V92" s="152"/>
      <c r="W92" s="152"/>
      <c r="X92" s="152"/>
      <c r="Y92" s="151"/>
      <c r="Z92" s="152">
        <v>1200</v>
      </c>
    </row>
    <row r="93" spans="1:26" ht="17.25" x14ac:dyDescent="0.3">
      <c r="A93" s="149"/>
      <c r="B93" s="149"/>
      <c r="C93" s="1" t="s">
        <v>563</v>
      </c>
      <c r="D93" s="1" t="s">
        <v>626</v>
      </c>
      <c r="E93" s="74">
        <v>108</v>
      </c>
      <c r="F93" s="3" t="s">
        <v>652</v>
      </c>
      <c r="G93" s="4">
        <v>38824</v>
      </c>
      <c r="H93" s="4"/>
      <c r="I93" s="4"/>
      <c r="J93" s="1"/>
      <c r="K93" s="2" t="s">
        <v>653</v>
      </c>
      <c r="L93" s="1"/>
      <c r="M93" s="1"/>
      <c r="N93" s="4">
        <f>SUM(G93+2000)</f>
        <v>40824</v>
      </c>
      <c r="O93" s="33">
        <f>G93*104%</f>
        <v>40376.959999999999</v>
      </c>
      <c r="P93" s="4">
        <v>45653</v>
      </c>
      <c r="Q93" s="147"/>
      <c r="R93" s="33">
        <f t="shared" ref="R93:R95" si="29">P93*103%</f>
        <v>47022.590000000004</v>
      </c>
      <c r="S93" s="153"/>
      <c r="T93" s="152"/>
      <c r="U93" s="152"/>
      <c r="V93" s="152"/>
      <c r="W93" s="152"/>
      <c r="X93" s="152"/>
      <c r="Y93" s="150">
        <v>45653</v>
      </c>
      <c r="Z93" s="152"/>
    </row>
    <row r="94" spans="1:26" ht="17.25" x14ac:dyDescent="0.3">
      <c r="A94" s="149"/>
      <c r="B94" s="149"/>
      <c r="C94" s="1" t="s">
        <v>563</v>
      </c>
      <c r="D94" s="1" t="s">
        <v>626</v>
      </c>
      <c r="E94" s="74">
        <v>108</v>
      </c>
      <c r="F94" s="3" t="s">
        <v>650</v>
      </c>
      <c r="G94" s="4">
        <v>47763</v>
      </c>
      <c r="H94" s="4"/>
      <c r="I94" s="4"/>
      <c r="J94" s="1"/>
      <c r="K94" s="2"/>
      <c r="L94" s="1"/>
      <c r="M94" s="1"/>
      <c r="N94" s="4">
        <f>SUM(G94+2000)</f>
        <v>49763</v>
      </c>
      <c r="O94" s="33">
        <f>G94*104%</f>
        <v>49673.520000000004</v>
      </c>
      <c r="P94" s="4">
        <v>55129</v>
      </c>
      <c r="Q94" s="147"/>
      <c r="R94" s="33">
        <f t="shared" si="29"/>
        <v>56782.87</v>
      </c>
      <c r="S94" s="153"/>
      <c r="T94" s="152"/>
      <c r="U94" s="152"/>
      <c r="V94" s="152"/>
      <c r="W94" s="152"/>
      <c r="X94" s="152"/>
      <c r="Y94" s="150">
        <v>55129</v>
      </c>
      <c r="Z94" s="152"/>
    </row>
    <row r="95" spans="1:26" ht="17.25" x14ac:dyDescent="0.3">
      <c r="A95" s="149"/>
      <c r="B95" s="149"/>
      <c r="C95" s="1" t="s">
        <v>563</v>
      </c>
      <c r="D95" s="1" t="s">
        <v>626</v>
      </c>
      <c r="E95" s="74">
        <v>108</v>
      </c>
      <c r="F95" s="3" t="s">
        <v>674</v>
      </c>
      <c r="G95" s="4">
        <v>38824</v>
      </c>
      <c r="H95" s="4"/>
      <c r="I95" s="4"/>
      <c r="J95" s="1"/>
      <c r="K95" s="2" t="s">
        <v>653</v>
      </c>
      <c r="L95" s="1"/>
      <c r="M95" s="1"/>
      <c r="N95" s="4">
        <f>SUM(G95+2000)</f>
        <v>40824</v>
      </c>
      <c r="O95" s="33">
        <f>G95*104%</f>
        <v>40376.959999999999</v>
      </c>
      <c r="P95" s="4">
        <v>45653</v>
      </c>
      <c r="Q95" s="147"/>
      <c r="R95" s="33">
        <f t="shared" si="29"/>
        <v>47022.590000000004</v>
      </c>
      <c r="S95" s="153"/>
      <c r="T95" s="152"/>
      <c r="U95" s="152"/>
      <c r="V95" s="152"/>
      <c r="W95" s="152"/>
      <c r="X95" s="152"/>
      <c r="Y95" s="150">
        <v>45653</v>
      </c>
      <c r="Z95" s="152"/>
    </row>
    <row r="96" spans="1:26" ht="17.25" x14ac:dyDescent="0.3">
      <c r="A96" s="149"/>
      <c r="B96" s="149"/>
      <c r="C96" s="1"/>
      <c r="D96" s="1" t="s">
        <v>142</v>
      </c>
      <c r="E96" s="74"/>
      <c r="F96" s="3"/>
      <c r="G96" s="4"/>
      <c r="H96" s="4"/>
      <c r="I96" s="4"/>
      <c r="J96" s="1"/>
      <c r="K96" s="2"/>
      <c r="L96" s="1"/>
      <c r="M96" s="1"/>
      <c r="N96" s="4"/>
      <c r="O96" s="33"/>
      <c r="P96" s="4"/>
      <c r="Q96" s="147"/>
      <c r="R96" s="33"/>
      <c r="S96" s="153"/>
      <c r="T96" s="152"/>
      <c r="U96" s="152"/>
      <c r="V96" s="152"/>
      <c r="W96" s="152"/>
      <c r="X96" s="152"/>
      <c r="Y96" s="150"/>
      <c r="Z96" s="152"/>
    </row>
    <row r="97" spans="1:26" ht="17.25" x14ac:dyDescent="0.3">
      <c r="A97" s="149"/>
      <c r="B97" s="149"/>
      <c r="C97" s="1"/>
      <c r="D97" s="40" t="s">
        <v>610</v>
      </c>
      <c r="E97" s="74"/>
      <c r="F97" s="3"/>
      <c r="G97" s="4"/>
      <c r="H97" s="4"/>
      <c r="I97" s="4"/>
      <c r="J97" s="1"/>
      <c r="K97" s="2"/>
      <c r="L97" s="1"/>
      <c r="M97" s="1"/>
      <c r="N97" s="4"/>
      <c r="O97" s="1"/>
      <c r="P97" s="33"/>
      <c r="Q97" s="147"/>
      <c r="R97" s="148"/>
      <c r="S97" s="153"/>
      <c r="T97" s="152"/>
      <c r="U97" s="152"/>
      <c r="V97" s="152"/>
      <c r="W97" s="152"/>
      <c r="X97" s="152"/>
      <c r="Y97" s="151"/>
      <c r="Z97" s="152">
        <v>1200</v>
      </c>
    </row>
    <row r="98" spans="1:26" ht="17.25" x14ac:dyDescent="0.3">
      <c r="A98" s="149"/>
      <c r="B98" s="149"/>
      <c r="C98" s="1" t="s">
        <v>563</v>
      </c>
      <c r="D98" s="1" t="s">
        <v>626</v>
      </c>
      <c r="E98" s="74">
        <v>108</v>
      </c>
      <c r="F98" s="3" t="s">
        <v>669</v>
      </c>
      <c r="G98" s="4">
        <v>38823</v>
      </c>
      <c r="H98" s="4"/>
      <c r="I98" s="4"/>
      <c r="J98" s="1"/>
      <c r="K98" s="2" t="s">
        <v>670</v>
      </c>
      <c r="L98" s="1"/>
      <c r="M98" s="1"/>
      <c r="N98" s="4">
        <f>SUM(G98+2000)</f>
        <v>40823</v>
      </c>
      <c r="O98" s="33">
        <f>G98*104%</f>
        <v>40375.919999999998</v>
      </c>
      <c r="P98" s="4">
        <v>45652</v>
      </c>
      <c r="Q98" s="147"/>
      <c r="R98" s="33">
        <v>47023</v>
      </c>
      <c r="S98" s="153"/>
      <c r="T98" s="152"/>
      <c r="U98" s="152"/>
      <c r="V98" s="152"/>
      <c r="W98" s="152"/>
      <c r="X98" s="152"/>
      <c r="Y98" s="150">
        <v>45652</v>
      </c>
      <c r="Z98" s="152"/>
    </row>
    <row r="99" spans="1:26" ht="17.25" x14ac:dyDescent="0.3">
      <c r="A99" s="149"/>
      <c r="B99" s="149"/>
      <c r="C99" s="1" t="s">
        <v>563</v>
      </c>
      <c r="D99" s="1" t="s">
        <v>626</v>
      </c>
      <c r="E99" s="74">
        <v>108</v>
      </c>
      <c r="F99" s="3" t="s">
        <v>662</v>
      </c>
      <c r="G99" s="4">
        <v>38824</v>
      </c>
      <c r="H99" s="4"/>
      <c r="I99" s="4"/>
      <c r="J99" s="1"/>
      <c r="K99" s="2" t="s">
        <v>653</v>
      </c>
      <c r="L99" s="1"/>
      <c r="M99" s="1"/>
      <c r="N99" s="4">
        <f>SUM(G99+2000)</f>
        <v>40824</v>
      </c>
      <c r="O99" s="33">
        <f>G99*104%</f>
        <v>40376.959999999999</v>
      </c>
      <c r="P99" s="4">
        <v>45653</v>
      </c>
      <c r="Q99" s="147"/>
      <c r="R99" s="33">
        <f t="shared" ref="R99" si="30">P99*103%</f>
        <v>47022.590000000004</v>
      </c>
      <c r="S99" s="153"/>
      <c r="T99" s="152"/>
      <c r="U99" s="152"/>
      <c r="V99" s="152"/>
      <c r="W99" s="152"/>
      <c r="X99" s="152"/>
      <c r="Y99" s="150">
        <v>45653</v>
      </c>
      <c r="Z99" s="152"/>
    </row>
    <row r="100" spans="1:26" ht="17.25" x14ac:dyDescent="0.3">
      <c r="A100" s="149"/>
      <c r="B100" s="149"/>
      <c r="C100" s="1"/>
      <c r="D100" s="1" t="s">
        <v>619</v>
      </c>
      <c r="E100" s="74"/>
      <c r="F100" s="3"/>
      <c r="G100" s="4"/>
      <c r="H100" s="4"/>
      <c r="I100" s="4"/>
      <c r="J100" s="1"/>
      <c r="K100" s="2"/>
      <c r="L100" s="1"/>
      <c r="M100" s="1"/>
      <c r="N100" s="4"/>
      <c r="O100" s="33"/>
      <c r="P100" s="4"/>
      <c r="Q100" s="147"/>
      <c r="R100" s="33"/>
      <c r="S100" s="153"/>
      <c r="T100" s="152"/>
      <c r="U100" s="152"/>
      <c r="V100" s="152"/>
      <c r="W100" s="152"/>
      <c r="X100" s="152"/>
      <c r="Y100" s="150"/>
      <c r="Z100" s="152">
        <v>900</v>
      </c>
    </row>
    <row r="101" spans="1:26" ht="17.25" x14ac:dyDescent="0.3">
      <c r="A101" s="149"/>
      <c r="B101" s="149"/>
      <c r="C101" s="1" t="s">
        <v>563</v>
      </c>
      <c r="D101" s="1" t="s">
        <v>626</v>
      </c>
      <c r="E101" s="74">
        <v>108</v>
      </c>
      <c r="F101" s="3" t="s">
        <v>667</v>
      </c>
      <c r="G101" s="4">
        <v>37371</v>
      </c>
      <c r="H101" s="4"/>
      <c r="I101" s="4"/>
      <c r="J101" s="1"/>
      <c r="K101" s="2" t="s">
        <v>668</v>
      </c>
      <c r="L101" s="1"/>
      <c r="M101" s="1"/>
      <c r="N101" s="4">
        <f>SUM(G101+2000)</f>
        <v>39371</v>
      </c>
      <c r="O101" s="33">
        <f>G101*104%</f>
        <v>38865.840000000004</v>
      </c>
      <c r="P101" s="4">
        <v>44113</v>
      </c>
      <c r="Q101" s="147"/>
      <c r="R101" s="33">
        <v>49399</v>
      </c>
      <c r="S101" s="153"/>
      <c r="T101" s="152"/>
      <c r="U101" s="152"/>
      <c r="V101" s="152"/>
      <c r="W101" s="152"/>
      <c r="X101" s="152"/>
      <c r="Y101" s="150">
        <v>44113</v>
      </c>
      <c r="Z101" s="152"/>
    </row>
    <row r="102" spans="1:26" ht="17.25" x14ac:dyDescent="0.3">
      <c r="A102" s="149"/>
      <c r="B102" s="149"/>
      <c r="C102" s="1" t="s">
        <v>563</v>
      </c>
      <c r="D102" s="1" t="s">
        <v>626</v>
      </c>
      <c r="E102" s="74">
        <v>108</v>
      </c>
      <c r="F102" s="3" t="s">
        <v>671</v>
      </c>
      <c r="G102" s="4">
        <v>38800</v>
      </c>
      <c r="H102" s="4"/>
      <c r="I102" s="4"/>
      <c r="J102" s="1"/>
      <c r="K102" s="2" t="s">
        <v>658</v>
      </c>
      <c r="L102" s="1"/>
      <c r="M102" s="1"/>
      <c r="N102" s="4">
        <f>SUM(G102+2000)</f>
        <v>40800</v>
      </c>
      <c r="O102" s="33">
        <f>G102*104%</f>
        <v>40352</v>
      </c>
      <c r="P102" s="4">
        <v>45628</v>
      </c>
      <c r="Q102" s="147"/>
      <c r="R102" s="33">
        <f t="shared" ref="R102" si="31">P102*103%</f>
        <v>46996.840000000004</v>
      </c>
      <c r="S102" s="153"/>
      <c r="T102" s="152"/>
      <c r="U102" s="152"/>
      <c r="V102" s="152"/>
      <c r="W102" s="152"/>
      <c r="X102" s="152"/>
      <c r="Y102" s="150">
        <v>45628</v>
      </c>
      <c r="Z102" s="152"/>
    </row>
    <row r="103" spans="1:26" ht="17.25" x14ac:dyDescent="0.3">
      <c r="A103" s="149"/>
      <c r="B103" s="149"/>
      <c r="C103" s="1"/>
      <c r="D103" s="40" t="s">
        <v>624</v>
      </c>
      <c r="E103" s="74"/>
      <c r="F103" s="3"/>
      <c r="G103" s="4"/>
      <c r="H103" s="4"/>
      <c r="I103" s="4"/>
      <c r="J103" s="1"/>
      <c r="K103" s="2"/>
      <c r="L103" s="1"/>
      <c r="M103" s="1"/>
      <c r="N103" s="4"/>
      <c r="O103" s="33"/>
      <c r="P103" s="4"/>
      <c r="Q103" s="147"/>
      <c r="R103" s="148"/>
      <c r="S103" s="153"/>
      <c r="T103" s="152"/>
      <c r="U103" s="152"/>
      <c r="V103" s="152"/>
      <c r="W103" s="152"/>
      <c r="X103" s="152"/>
      <c r="Y103" s="150"/>
      <c r="Z103" s="152">
        <v>1200</v>
      </c>
    </row>
    <row r="104" spans="1:26" ht="17.25" x14ac:dyDescent="0.3">
      <c r="A104" s="149"/>
      <c r="B104" s="149"/>
      <c r="C104" s="1" t="s">
        <v>563</v>
      </c>
      <c r="D104" s="1" t="s">
        <v>626</v>
      </c>
      <c r="E104" s="74">
        <v>108</v>
      </c>
      <c r="F104" s="3" t="s">
        <v>631</v>
      </c>
      <c r="G104" s="4">
        <v>45424</v>
      </c>
      <c r="H104" s="4"/>
      <c r="I104" s="4"/>
      <c r="J104" s="1"/>
      <c r="K104" s="2"/>
      <c r="L104" s="1"/>
      <c r="M104" s="1"/>
      <c r="N104" s="4">
        <f t="shared" ref="N104:N110" si="32">SUM(G104+2000)</f>
        <v>47424</v>
      </c>
      <c r="O104" s="33">
        <f t="shared" ref="O104:O110" si="33">G104*104%</f>
        <v>47240.959999999999</v>
      </c>
      <c r="P104" s="4">
        <v>52649</v>
      </c>
      <c r="Q104" s="147"/>
      <c r="R104" s="33">
        <f t="shared" ref="R104:R109" si="34">P104*103%</f>
        <v>54228.47</v>
      </c>
      <c r="S104" s="153"/>
      <c r="T104" s="152"/>
      <c r="U104" s="152"/>
      <c r="V104" s="152"/>
      <c r="W104" s="152"/>
      <c r="X104" s="152"/>
      <c r="Y104" s="150">
        <v>52649</v>
      </c>
      <c r="Z104" s="152"/>
    </row>
    <row r="105" spans="1:26" ht="17.25" x14ac:dyDescent="0.3">
      <c r="A105" s="149"/>
      <c r="B105" s="149"/>
      <c r="C105" s="1" t="s">
        <v>563</v>
      </c>
      <c r="D105" s="1" t="s">
        <v>642</v>
      </c>
      <c r="E105" s="74">
        <v>108</v>
      </c>
      <c r="F105" s="3" t="s">
        <v>643</v>
      </c>
      <c r="G105" s="4">
        <v>45424</v>
      </c>
      <c r="H105" s="4"/>
      <c r="I105" s="4"/>
      <c r="J105" s="1"/>
      <c r="K105" s="73" t="s">
        <v>644</v>
      </c>
      <c r="L105" s="1"/>
      <c r="M105" s="1"/>
      <c r="N105" s="4">
        <f t="shared" si="32"/>
        <v>47424</v>
      </c>
      <c r="O105" s="33">
        <f t="shared" si="33"/>
        <v>47240.959999999999</v>
      </c>
      <c r="P105" s="4">
        <v>52649</v>
      </c>
      <c r="Q105" s="147"/>
      <c r="R105" s="33">
        <f t="shared" si="34"/>
        <v>54228.47</v>
      </c>
      <c r="S105" s="153"/>
      <c r="T105" s="152"/>
      <c r="U105" s="152"/>
      <c r="V105" s="152"/>
      <c r="W105" s="152"/>
      <c r="X105" s="152"/>
      <c r="Y105" s="150">
        <v>52649</v>
      </c>
      <c r="Z105" s="152"/>
    </row>
    <row r="106" spans="1:26" ht="17.25" x14ac:dyDescent="0.3">
      <c r="A106" s="149"/>
      <c r="B106" s="149"/>
      <c r="C106" s="1" t="s">
        <v>563</v>
      </c>
      <c r="D106" s="36" t="s">
        <v>626</v>
      </c>
      <c r="E106" s="72">
        <v>108</v>
      </c>
      <c r="F106" s="37" t="s">
        <v>657</v>
      </c>
      <c r="G106" s="4">
        <v>38800</v>
      </c>
      <c r="H106" s="4"/>
      <c r="I106" s="4"/>
      <c r="J106" s="1"/>
      <c r="K106" s="2" t="s">
        <v>658</v>
      </c>
      <c r="L106" s="1"/>
      <c r="M106" s="1"/>
      <c r="N106" s="4">
        <f t="shared" si="32"/>
        <v>40800</v>
      </c>
      <c r="O106" s="33">
        <f t="shared" si="33"/>
        <v>40352</v>
      </c>
      <c r="P106" s="4">
        <v>45628</v>
      </c>
      <c r="Q106" s="147"/>
      <c r="R106" s="33">
        <f t="shared" si="34"/>
        <v>46996.840000000004</v>
      </c>
      <c r="S106" s="153"/>
      <c r="T106" s="152"/>
      <c r="U106" s="152"/>
      <c r="V106" s="152"/>
      <c r="W106" s="152"/>
      <c r="X106" s="152"/>
      <c r="Y106" s="150">
        <v>45628</v>
      </c>
      <c r="Z106" s="152"/>
    </row>
    <row r="107" spans="1:26" ht="17.25" x14ac:dyDescent="0.3">
      <c r="A107" s="149"/>
      <c r="B107" s="149"/>
      <c r="C107" s="1" t="s">
        <v>563</v>
      </c>
      <c r="D107" s="1" t="s">
        <v>626</v>
      </c>
      <c r="E107" s="74">
        <v>108</v>
      </c>
      <c r="F107" s="3" t="s">
        <v>663</v>
      </c>
      <c r="G107" s="4">
        <v>43721</v>
      </c>
      <c r="H107" s="4"/>
      <c r="I107" s="4"/>
      <c r="J107" s="1"/>
      <c r="K107" s="2"/>
      <c r="L107" s="1"/>
      <c r="M107" s="1"/>
      <c r="N107" s="4">
        <f t="shared" si="32"/>
        <v>45721</v>
      </c>
      <c r="O107" s="33">
        <f t="shared" si="33"/>
        <v>45469.840000000004</v>
      </c>
      <c r="P107" s="4">
        <v>50844</v>
      </c>
      <c r="Q107" s="147"/>
      <c r="R107" s="33">
        <f t="shared" si="34"/>
        <v>52369.32</v>
      </c>
      <c r="S107" s="153"/>
      <c r="T107" s="152"/>
      <c r="U107" s="152"/>
      <c r="V107" s="152"/>
      <c r="W107" s="152"/>
      <c r="X107" s="152"/>
      <c r="Y107" s="150">
        <v>50844</v>
      </c>
      <c r="Z107" s="152"/>
    </row>
    <row r="108" spans="1:26" ht="17.25" x14ac:dyDescent="0.3">
      <c r="A108" s="149"/>
      <c r="B108" s="149"/>
      <c r="C108" s="1" t="s">
        <v>563</v>
      </c>
      <c r="D108" s="1" t="s">
        <v>626</v>
      </c>
      <c r="E108" s="74">
        <v>108</v>
      </c>
      <c r="F108" s="3" t="s">
        <v>638</v>
      </c>
      <c r="G108" s="4">
        <v>47616</v>
      </c>
      <c r="H108" s="4"/>
      <c r="I108" s="4"/>
      <c r="J108" s="1"/>
      <c r="K108" s="2"/>
      <c r="L108" s="1"/>
      <c r="M108" s="1"/>
      <c r="N108" s="4">
        <f t="shared" si="32"/>
        <v>49616</v>
      </c>
      <c r="O108" s="33">
        <f t="shared" si="33"/>
        <v>49520.639999999999</v>
      </c>
      <c r="P108" s="4">
        <v>54973</v>
      </c>
      <c r="Q108" s="147"/>
      <c r="R108" s="33">
        <f t="shared" si="34"/>
        <v>56622.19</v>
      </c>
      <c r="S108" s="153"/>
      <c r="T108" s="152"/>
      <c r="U108" s="152"/>
      <c r="V108" s="152"/>
      <c r="W108" s="152"/>
      <c r="X108" s="152"/>
      <c r="Y108" s="150">
        <v>54973</v>
      </c>
      <c r="Z108" s="152"/>
    </row>
    <row r="109" spans="1:26" ht="17.25" x14ac:dyDescent="0.3">
      <c r="A109" s="149"/>
      <c r="B109" s="149"/>
      <c r="C109" s="1" t="s">
        <v>563</v>
      </c>
      <c r="D109" s="1" t="s">
        <v>626</v>
      </c>
      <c r="E109" s="74">
        <v>108</v>
      </c>
      <c r="F109" s="3" t="s">
        <v>645</v>
      </c>
      <c r="G109" s="4">
        <v>41000</v>
      </c>
      <c r="H109" s="4"/>
      <c r="I109" s="4"/>
      <c r="J109" s="1"/>
      <c r="K109" s="73" t="s">
        <v>646</v>
      </c>
      <c r="L109" s="1"/>
      <c r="M109" s="1"/>
      <c r="N109" s="4">
        <f t="shared" si="32"/>
        <v>43000</v>
      </c>
      <c r="O109" s="33">
        <f t="shared" si="33"/>
        <v>42640</v>
      </c>
      <c r="P109" s="4">
        <v>47960</v>
      </c>
      <c r="Q109" s="147"/>
      <c r="R109" s="33">
        <f t="shared" si="34"/>
        <v>49398.8</v>
      </c>
      <c r="S109" s="153"/>
      <c r="T109" s="152"/>
      <c r="U109" s="152"/>
      <c r="V109" s="152"/>
      <c r="W109" s="152"/>
      <c r="X109" s="152"/>
      <c r="Y109" s="150">
        <v>47960</v>
      </c>
      <c r="Z109" s="152"/>
    </row>
    <row r="110" spans="1:26" ht="17.25" x14ac:dyDescent="0.3">
      <c r="A110" s="149"/>
      <c r="B110" s="149"/>
      <c r="C110" s="1" t="s">
        <v>563</v>
      </c>
      <c r="D110" s="35" t="s">
        <v>626</v>
      </c>
      <c r="E110" s="50">
        <v>108</v>
      </c>
      <c r="F110" s="42" t="s">
        <v>675</v>
      </c>
      <c r="G110" s="4">
        <v>37000</v>
      </c>
      <c r="H110" s="4"/>
      <c r="I110" s="4"/>
      <c r="J110" s="1"/>
      <c r="K110" s="2" t="s">
        <v>149</v>
      </c>
      <c r="L110" s="1"/>
      <c r="M110" s="1"/>
      <c r="N110" s="4">
        <f t="shared" si="32"/>
        <v>39000</v>
      </c>
      <c r="O110" s="33">
        <f t="shared" si="33"/>
        <v>38480</v>
      </c>
      <c r="P110" s="4">
        <v>43720</v>
      </c>
      <c r="Q110" s="147"/>
      <c r="R110" s="33">
        <v>49399</v>
      </c>
      <c r="S110" s="153"/>
      <c r="T110" s="152"/>
      <c r="U110" s="152"/>
      <c r="V110" s="152"/>
      <c r="W110" s="152"/>
      <c r="X110" s="152"/>
      <c r="Y110" s="150">
        <v>43720</v>
      </c>
      <c r="Z110" s="152"/>
    </row>
    <row r="111" spans="1:26" ht="17.25" x14ac:dyDescent="0.3">
      <c r="A111" s="149"/>
      <c r="B111" s="149"/>
      <c r="C111" s="1" t="s">
        <v>563</v>
      </c>
      <c r="D111" s="35" t="s">
        <v>626</v>
      </c>
      <c r="E111" s="50">
        <v>108</v>
      </c>
      <c r="F111" s="42" t="s">
        <v>676</v>
      </c>
      <c r="G111" s="4">
        <v>37000</v>
      </c>
      <c r="H111" s="4"/>
      <c r="I111" s="4"/>
      <c r="J111" s="1"/>
      <c r="K111" s="2" t="s">
        <v>149</v>
      </c>
      <c r="L111" s="1"/>
      <c r="M111" s="1"/>
      <c r="N111" s="4">
        <f>SUM(G111+2000)</f>
        <v>39000</v>
      </c>
      <c r="O111" s="33">
        <f>G111*104%</f>
        <v>38480</v>
      </c>
      <c r="P111" s="4">
        <v>43720</v>
      </c>
      <c r="Q111" s="147"/>
      <c r="R111" s="33">
        <v>49399</v>
      </c>
      <c r="S111" s="153"/>
      <c r="T111" s="152"/>
      <c r="U111" s="152"/>
      <c r="V111" s="152"/>
      <c r="W111" s="152"/>
      <c r="X111" s="152"/>
      <c r="Y111" s="150">
        <v>43720</v>
      </c>
      <c r="Z111" s="152"/>
    </row>
    <row r="112" spans="1:26" ht="17.25" x14ac:dyDescent="0.3">
      <c r="A112" s="149"/>
      <c r="B112" s="149"/>
      <c r="C112" s="1"/>
      <c r="D112" s="36" t="s">
        <v>103</v>
      </c>
      <c r="E112" s="50"/>
      <c r="F112" s="42"/>
      <c r="G112" s="4"/>
      <c r="H112" s="4"/>
      <c r="I112" s="4"/>
      <c r="J112" s="1"/>
      <c r="K112" s="2"/>
      <c r="L112" s="1"/>
      <c r="M112" s="1"/>
      <c r="N112" s="4"/>
      <c r="O112" s="33"/>
      <c r="P112" s="4"/>
      <c r="Q112" s="147"/>
      <c r="R112" s="33"/>
      <c r="S112" s="153"/>
      <c r="T112" s="152"/>
      <c r="U112" s="152"/>
      <c r="V112" s="152"/>
      <c r="W112" s="152"/>
      <c r="X112" s="152"/>
      <c r="Y112" s="150"/>
      <c r="Z112" s="152"/>
    </row>
    <row r="113" spans="1:26" ht="17.25" x14ac:dyDescent="0.3">
      <c r="A113" s="149"/>
      <c r="B113" s="149"/>
      <c r="C113" s="1"/>
      <c r="D113" s="40" t="s">
        <v>619</v>
      </c>
      <c r="E113" s="50"/>
      <c r="F113" s="42"/>
      <c r="G113" s="4"/>
      <c r="H113" s="4"/>
      <c r="I113" s="4"/>
      <c r="J113" s="1"/>
      <c r="K113" s="2"/>
      <c r="L113" s="1"/>
      <c r="M113" s="1"/>
      <c r="N113" s="4"/>
      <c r="O113" s="33"/>
      <c r="P113" s="4"/>
      <c r="Q113" s="147"/>
      <c r="R113" s="33"/>
      <c r="S113" s="153"/>
      <c r="T113" s="152"/>
      <c r="U113" s="152"/>
      <c r="V113" s="152"/>
      <c r="W113" s="152"/>
      <c r="X113" s="152"/>
      <c r="Y113" s="150"/>
      <c r="Z113" s="152">
        <v>900</v>
      </c>
    </row>
    <row r="114" spans="1:26" ht="17.25" x14ac:dyDescent="0.3">
      <c r="A114" s="149"/>
      <c r="B114" s="149"/>
      <c r="C114" s="35" t="s">
        <v>563</v>
      </c>
      <c r="D114" s="35" t="s">
        <v>626</v>
      </c>
      <c r="E114" s="78">
        <v>108</v>
      </c>
      <c r="F114" s="49" t="s">
        <v>1109</v>
      </c>
      <c r="G114" s="50">
        <v>42199</v>
      </c>
      <c r="H114" s="50"/>
      <c r="I114" s="50"/>
      <c r="J114" s="35"/>
      <c r="K114" s="67" t="s">
        <v>695</v>
      </c>
      <c r="L114" s="35"/>
      <c r="M114" s="35"/>
      <c r="N114" s="50">
        <f>SUM(G114+2000)</f>
        <v>44199</v>
      </c>
      <c r="O114" s="167">
        <f>G114*104%</f>
        <v>43886.96</v>
      </c>
      <c r="P114" s="50">
        <v>49231</v>
      </c>
      <c r="Q114" s="147"/>
      <c r="R114" s="33">
        <f t="shared" ref="R114:R115" si="35">P114*103%</f>
        <v>50707.93</v>
      </c>
      <c r="S114" s="153"/>
      <c r="T114" s="152"/>
      <c r="U114" s="152"/>
      <c r="V114" s="152"/>
      <c r="W114" s="152"/>
      <c r="X114" s="152"/>
      <c r="Y114" s="159">
        <v>49231</v>
      </c>
      <c r="Z114" s="152"/>
    </row>
    <row r="115" spans="1:26" ht="17.25" x14ac:dyDescent="0.3">
      <c r="A115" s="149"/>
      <c r="B115" s="149"/>
      <c r="C115" s="40" t="s">
        <v>563</v>
      </c>
      <c r="D115" s="35" t="s">
        <v>1200</v>
      </c>
      <c r="E115" s="78">
        <v>108</v>
      </c>
      <c r="F115" s="49" t="s">
        <v>1108</v>
      </c>
      <c r="G115" s="42">
        <v>43000</v>
      </c>
      <c r="H115" s="42"/>
      <c r="I115" s="42"/>
      <c r="J115" s="40"/>
      <c r="K115" s="47"/>
      <c r="L115" s="40"/>
      <c r="M115" s="40"/>
      <c r="N115" s="42">
        <f>SUM(G115+2000)</f>
        <v>45000</v>
      </c>
      <c r="O115" s="48">
        <f>G115*104%</f>
        <v>44720</v>
      </c>
      <c r="P115" s="42">
        <v>50080</v>
      </c>
      <c r="Q115" s="147"/>
      <c r="R115" s="33">
        <f t="shared" si="35"/>
        <v>51582.400000000001</v>
      </c>
      <c r="S115" s="153"/>
      <c r="T115" s="152"/>
      <c r="U115" s="152"/>
      <c r="V115" s="152"/>
      <c r="W115" s="152"/>
      <c r="X115" s="152"/>
      <c r="Y115" s="156">
        <v>50080</v>
      </c>
      <c r="Z115" s="152"/>
    </row>
    <row r="116" spans="1:26" ht="17.25" x14ac:dyDescent="0.3">
      <c r="A116" s="149"/>
      <c r="B116" s="149"/>
      <c r="C116" s="40"/>
      <c r="D116" s="40" t="s">
        <v>619</v>
      </c>
      <c r="E116" s="78"/>
      <c r="F116" s="49"/>
      <c r="G116" s="42"/>
      <c r="H116" s="42"/>
      <c r="I116" s="42"/>
      <c r="J116" s="40"/>
      <c r="K116" s="47"/>
      <c r="L116" s="40"/>
      <c r="M116" s="40"/>
      <c r="N116" s="42"/>
      <c r="O116" s="48"/>
      <c r="P116" s="42"/>
      <c r="Q116" s="147"/>
      <c r="R116" s="33"/>
      <c r="S116" s="153"/>
      <c r="T116" s="152"/>
      <c r="U116" s="152"/>
      <c r="V116" s="152"/>
      <c r="W116" s="152"/>
      <c r="X116" s="152"/>
      <c r="Y116" s="156"/>
      <c r="Z116" s="152">
        <v>900</v>
      </c>
    </row>
    <row r="117" spans="1:26" ht="17.25" x14ac:dyDescent="0.3">
      <c r="A117" s="149"/>
      <c r="B117" s="149"/>
      <c r="C117" s="40" t="s">
        <v>563</v>
      </c>
      <c r="D117" s="35" t="s">
        <v>1134</v>
      </c>
      <c r="E117" s="78">
        <v>108</v>
      </c>
      <c r="F117" s="49" t="s">
        <v>1135</v>
      </c>
      <c r="G117" s="42"/>
      <c r="H117" s="42"/>
      <c r="I117" s="42"/>
      <c r="J117" s="40"/>
      <c r="K117" s="47"/>
      <c r="L117" s="40"/>
      <c r="M117" s="40"/>
      <c r="N117" s="42"/>
      <c r="O117" s="40"/>
      <c r="P117" s="168">
        <v>45653</v>
      </c>
      <c r="Q117" s="147"/>
      <c r="R117" s="33">
        <v>45653</v>
      </c>
      <c r="S117" s="153"/>
      <c r="T117" s="152"/>
      <c r="U117" s="152"/>
      <c r="V117" s="152"/>
      <c r="W117" s="152"/>
      <c r="X117" s="152"/>
      <c r="Y117" s="163">
        <v>45653</v>
      </c>
      <c r="Z117" s="152"/>
    </row>
    <row r="118" spans="1:26" ht="17.25" x14ac:dyDescent="0.3">
      <c r="A118" s="149"/>
      <c r="B118" s="152"/>
      <c r="C118" s="1" t="s">
        <v>563</v>
      </c>
      <c r="D118" s="36" t="s">
        <v>626</v>
      </c>
      <c r="E118" s="72">
        <v>108</v>
      </c>
      <c r="F118" s="37" t="s">
        <v>1144</v>
      </c>
      <c r="G118" s="4">
        <v>45424</v>
      </c>
      <c r="H118" s="4"/>
      <c r="I118" s="4"/>
      <c r="J118" s="1"/>
      <c r="K118" s="2"/>
      <c r="L118" s="1"/>
      <c r="M118" s="1"/>
      <c r="N118" s="4">
        <f t="shared" ref="N118" si="36">SUM(G118+2000)</f>
        <v>47424</v>
      </c>
      <c r="O118" s="33">
        <f t="shared" ref="O118" si="37">G118*104%</f>
        <v>47240.959999999999</v>
      </c>
      <c r="P118" s="4">
        <v>52649</v>
      </c>
      <c r="Q118" s="148"/>
      <c r="R118" s="33">
        <f t="shared" ref="R118" si="38">P118*103%</f>
        <v>54228.47</v>
      </c>
      <c r="S118" s="153"/>
      <c r="T118" s="152"/>
      <c r="U118" s="152"/>
      <c r="V118" s="152"/>
      <c r="W118" s="152"/>
      <c r="X118" s="152"/>
      <c r="Y118" s="150">
        <v>52649</v>
      </c>
      <c r="Z118" s="152"/>
    </row>
    <row r="119" spans="1:26" ht="17.25" x14ac:dyDescent="0.3">
      <c r="A119" s="149"/>
      <c r="B119" s="152"/>
      <c r="C119" s="40"/>
      <c r="D119" s="40" t="s">
        <v>619</v>
      </c>
      <c r="E119" s="78"/>
      <c r="F119" s="37"/>
      <c r="G119" s="4"/>
      <c r="H119" s="4"/>
      <c r="I119" s="4"/>
      <c r="J119" s="1"/>
      <c r="K119" s="2"/>
      <c r="L119" s="1"/>
      <c r="M119" s="1"/>
      <c r="N119" s="4"/>
      <c r="O119" s="1"/>
      <c r="P119" s="33"/>
      <c r="Q119" s="148"/>
      <c r="R119" s="148"/>
      <c r="S119" s="153"/>
      <c r="T119" s="152"/>
      <c r="U119" s="152"/>
      <c r="V119" s="152"/>
      <c r="W119" s="152"/>
      <c r="X119" s="152"/>
      <c r="Y119" s="151"/>
      <c r="Z119" s="152">
        <v>900</v>
      </c>
    </row>
    <row r="120" spans="1:26" ht="17.25" x14ac:dyDescent="0.3">
      <c r="A120" s="149"/>
      <c r="B120" s="152"/>
      <c r="C120" s="40" t="s">
        <v>563</v>
      </c>
      <c r="D120" s="36" t="s">
        <v>626</v>
      </c>
      <c r="E120" s="72">
        <v>108</v>
      </c>
      <c r="F120" s="37" t="s">
        <v>1145</v>
      </c>
      <c r="G120" s="4">
        <v>45424</v>
      </c>
      <c r="H120" s="4"/>
      <c r="I120" s="4"/>
      <c r="J120" s="1"/>
      <c r="K120" s="2"/>
      <c r="L120" s="1"/>
      <c r="M120" s="1"/>
      <c r="N120" s="4">
        <f>SUM(G120+2000)</f>
        <v>47424</v>
      </c>
      <c r="O120" s="33">
        <f>G120*104%</f>
        <v>47240.959999999999</v>
      </c>
      <c r="P120" s="4">
        <v>52649</v>
      </c>
      <c r="Q120" s="148"/>
      <c r="R120" s="33">
        <f t="shared" ref="R120" si="39">P120*103%</f>
        <v>54228.47</v>
      </c>
      <c r="S120" s="153"/>
      <c r="T120" s="152"/>
      <c r="U120" s="152"/>
      <c r="V120" s="152"/>
      <c r="W120" s="152"/>
      <c r="X120" s="152"/>
      <c r="Y120" s="150">
        <v>52649</v>
      </c>
      <c r="Z120" s="152"/>
    </row>
    <row r="121" spans="1:26" ht="17.25" x14ac:dyDescent="0.3">
      <c r="A121" s="149"/>
      <c r="B121" s="152"/>
      <c r="C121" s="40"/>
      <c r="D121" s="36" t="s">
        <v>619</v>
      </c>
      <c r="E121" s="72"/>
      <c r="F121" s="37"/>
      <c r="G121" s="4"/>
      <c r="H121" s="4"/>
      <c r="I121" s="4"/>
      <c r="J121" s="1"/>
      <c r="K121" s="2"/>
      <c r="L121" s="1"/>
      <c r="M121" s="1"/>
      <c r="N121" s="4"/>
      <c r="O121" s="1"/>
      <c r="P121" s="33"/>
      <c r="Q121" s="148"/>
      <c r="R121" s="148"/>
      <c r="S121" s="153"/>
      <c r="T121" s="152"/>
      <c r="U121" s="152"/>
      <c r="V121" s="152"/>
      <c r="W121" s="152"/>
      <c r="X121" s="152"/>
      <c r="Y121" s="151"/>
      <c r="Z121" s="152">
        <v>900</v>
      </c>
    </row>
    <row r="122" spans="1:26" ht="17.25" x14ac:dyDescent="0.3">
      <c r="A122" s="149"/>
      <c r="B122" s="152"/>
      <c r="C122" s="1" t="s">
        <v>563</v>
      </c>
      <c r="D122" s="36" t="s">
        <v>626</v>
      </c>
      <c r="E122" s="72">
        <v>108</v>
      </c>
      <c r="F122" s="37" t="s">
        <v>1147</v>
      </c>
      <c r="G122" s="4">
        <v>45424</v>
      </c>
      <c r="H122" s="4"/>
      <c r="I122" s="4"/>
      <c r="J122" s="1"/>
      <c r="K122" s="2"/>
      <c r="L122" s="1"/>
      <c r="M122" s="1"/>
      <c r="N122" s="4">
        <f>SUM(G122+2000)</f>
        <v>47424</v>
      </c>
      <c r="O122" s="33">
        <f>G122*104%</f>
        <v>47240.959999999999</v>
      </c>
      <c r="P122" s="4">
        <v>52649</v>
      </c>
      <c r="Q122" s="148"/>
      <c r="R122" s="33">
        <v>56783</v>
      </c>
      <c r="S122" s="153"/>
      <c r="T122" s="152"/>
      <c r="U122" s="152"/>
      <c r="V122" s="152"/>
      <c r="W122" s="152"/>
      <c r="X122" s="152"/>
      <c r="Y122" s="150">
        <v>52649</v>
      </c>
      <c r="Z122" s="152"/>
    </row>
    <row r="123" spans="1:26" ht="17.25" x14ac:dyDescent="0.3">
      <c r="A123" s="149"/>
      <c r="B123" s="152"/>
      <c r="C123" s="1"/>
      <c r="D123" s="1" t="s">
        <v>610</v>
      </c>
      <c r="E123" s="74"/>
      <c r="F123" s="37"/>
      <c r="G123" s="4"/>
      <c r="H123" s="4"/>
      <c r="I123" s="4"/>
      <c r="J123" s="1"/>
      <c r="K123" s="2"/>
      <c r="L123" s="1"/>
      <c r="M123" s="1"/>
      <c r="N123" s="4"/>
      <c r="O123" s="1"/>
      <c r="P123" s="33"/>
      <c r="Q123" s="148"/>
      <c r="R123" s="148"/>
      <c r="S123" s="153"/>
      <c r="T123" s="152"/>
      <c r="U123" s="152"/>
      <c r="V123" s="152"/>
      <c r="W123" s="152"/>
      <c r="X123" s="152"/>
      <c r="Y123" s="151"/>
      <c r="Z123" s="152">
        <v>1200</v>
      </c>
    </row>
    <row r="124" spans="1:26" ht="17.25" x14ac:dyDescent="0.3">
      <c r="A124" s="149"/>
      <c r="B124" s="152"/>
      <c r="C124" s="1" t="s">
        <v>563</v>
      </c>
      <c r="D124" s="40" t="s">
        <v>1200</v>
      </c>
      <c r="E124" s="78">
        <v>108</v>
      </c>
      <c r="F124" s="41" t="s">
        <v>1146</v>
      </c>
      <c r="G124" s="56">
        <v>45424</v>
      </c>
      <c r="H124" s="56"/>
      <c r="I124" s="56"/>
      <c r="J124" s="46"/>
      <c r="K124" s="58" t="s">
        <v>613</v>
      </c>
      <c r="L124" s="46"/>
      <c r="M124" s="46"/>
      <c r="N124" s="56">
        <f>SUM(G124+2000)</f>
        <v>47424</v>
      </c>
      <c r="O124" s="165">
        <f>G124*104%</f>
        <v>47240.959999999999</v>
      </c>
      <c r="P124" s="56">
        <v>55129</v>
      </c>
      <c r="Q124" s="148"/>
      <c r="R124" s="33">
        <v>54228</v>
      </c>
      <c r="S124" s="153"/>
      <c r="T124" s="152"/>
      <c r="U124" s="152"/>
      <c r="V124" s="152"/>
      <c r="W124" s="152"/>
      <c r="X124" s="152"/>
      <c r="Y124" s="156">
        <v>55129</v>
      </c>
      <c r="Z124" s="152"/>
    </row>
    <row r="125" spans="1:26" ht="17.25" x14ac:dyDescent="0.3">
      <c r="A125" s="149"/>
      <c r="B125" s="152"/>
      <c r="C125" s="40"/>
      <c r="D125" s="1" t="s">
        <v>639</v>
      </c>
      <c r="E125" s="3"/>
      <c r="F125" s="41"/>
      <c r="G125" s="4"/>
      <c r="H125" s="4"/>
      <c r="I125" s="4"/>
      <c r="J125" s="1"/>
      <c r="K125" s="2"/>
      <c r="L125" s="1"/>
      <c r="M125" s="1"/>
      <c r="N125" s="4"/>
      <c r="O125" s="1"/>
      <c r="P125" s="33"/>
      <c r="Q125" s="148"/>
      <c r="R125" s="148"/>
      <c r="S125" s="153"/>
      <c r="T125" s="152"/>
      <c r="U125" s="152"/>
      <c r="V125" s="152"/>
      <c r="W125" s="152"/>
      <c r="X125" s="152"/>
      <c r="Y125" s="151"/>
      <c r="Z125" s="152">
        <v>600</v>
      </c>
    </row>
    <row r="126" spans="1:26" ht="17.25" x14ac:dyDescent="0.3">
      <c r="A126" s="149"/>
      <c r="B126" s="152"/>
      <c r="C126" s="1" t="s">
        <v>563</v>
      </c>
      <c r="D126" s="36" t="s">
        <v>626</v>
      </c>
      <c r="E126" s="74">
        <v>108</v>
      </c>
      <c r="F126" s="3" t="s">
        <v>1148</v>
      </c>
      <c r="G126" s="4">
        <v>38824</v>
      </c>
      <c r="H126" s="4"/>
      <c r="I126" s="4"/>
      <c r="J126" s="1"/>
      <c r="K126" s="2"/>
      <c r="L126" s="1"/>
      <c r="M126" s="1"/>
      <c r="N126" s="4">
        <f>SUM(G126+2000)</f>
        <v>40824</v>
      </c>
      <c r="O126" s="33">
        <f>G126*104%</f>
        <v>40376.959999999999</v>
      </c>
      <c r="P126" s="4">
        <v>45653</v>
      </c>
      <c r="Q126" s="148"/>
      <c r="R126" s="33">
        <f t="shared" ref="R126" si="40">P126*103%</f>
        <v>47022.590000000004</v>
      </c>
      <c r="S126" s="153"/>
      <c r="T126" s="152"/>
      <c r="U126" s="152"/>
      <c r="V126" s="152"/>
      <c r="W126" s="152"/>
      <c r="X126" s="152"/>
      <c r="Y126" s="150">
        <v>45653</v>
      </c>
      <c r="Z126" s="152"/>
    </row>
    <row r="127" spans="1:26" ht="17.25" x14ac:dyDescent="0.3">
      <c r="A127" s="149"/>
      <c r="B127" s="152"/>
      <c r="C127" s="1"/>
      <c r="D127" s="36" t="s">
        <v>639</v>
      </c>
      <c r="E127" s="74"/>
      <c r="F127" s="3"/>
      <c r="G127" s="4"/>
      <c r="H127" s="4"/>
      <c r="I127" s="4"/>
      <c r="J127" s="1"/>
      <c r="K127" s="2"/>
      <c r="L127" s="1"/>
      <c r="M127" s="1"/>
      <c r="N127" s="4"/>
      <c r="O127" s="33"/>
      <c r="P127" s="4"/>
      <c r="Q127" s="148"/>
      <c r="R127" s="148"/>
      <c r="S127" s="153"/>
      <c r="T127" s="152"/>
      <c r="U127" s="152"/>
      <c r="V127" s="152"/>
      <c r="W127" s="152"/>
      <c r="X127" s="152"/>
      <c r="Y127" s="150"/>
      <c r="Z127" s="152">
        <v>600</v>
      </c>
    </row>
    <row r="128" spans="1:26" ht="17.25" x14ac:dyDescent="0.3">
      <c r="A128" s="149"/>
      <c r="B128" s="152"/>
      <c r="C128" s="1" t="s">
        <v>563</v>
      </c>
      <c r="D128" s="36" t="s">
        <v>626</v>
      </c>
      <c r="E128" s="74">
        <v>108</v>
      </c>
      <c r="F128" s="3" t="s">
        <v>1149</v>
      </c>
      <c r="G128" s="4">
        <v>38800</v>
      </c>
      <c r="H128" s="4"/>
      <c r="I128" s="4"/>
      <c r="J128" s="1"/>
      <c r="K128" s="2"/>
      <c r="L128" s="1"/>
      <c r="M128" s="1"/>
      <c r="N128" s="4">
        <f>SUM(G128+2000)</f>
        <v>40800</v>
      </c>
      <c r="O128" s="33">
        <f>G128*104%</f>
        <v>40352</v>
      </c>
      <c r="P128" s="4">
        <v>45628</v>
      </c>
      <c r="Q128" s="148"/>
      <c r="R128" s="33">
        <f t="shared" ref="R128" si="41">P128*103%</f>
        <v>46996.840000000004</v>
      </c>
      <c r="S128" s="153"/>
      <c r="T128" s="152"/>
      <c r="U128" s="152"/>
      <c r="V128" s="152"/>
      <c r="W128" s="152"/>
      <c r="X128" s="152"/>
      <c r="Y128" s="150">
        <v>45628</v>
      </c>
      <c r="Z128" s="152"/>
    </row>
    <row r="129" spans="1:26" ht="17.25" x14ac:dyDescent="0.3">
      <c r="A129" s="149"/>
      <c r="B129" s="152"/>
      <c r="C129" s="1"/>
      <c r="D129" s="36" t="s">
        <v>610</v>
      </c>
      <c r="E129" s="74"/>
      <c r="F129" s="3"/>
      <c r="G129" s="4"/>
      <c r="H129" s="4"/>
      <c r="I129" s="4"/>
      <c r="J129" s="1"/>
      <c r="K129" s="2"/>
      <c r="L129" s="1"/>
      <c r="M129" s="1"/>
      <c r="N129" s="4"/>
      <c r="O129" s="33"/>
      <c r="P129" s="4"/>
      <c r="Q129" s="148"/>
      <c r="R129" s="148"/>
      <c r="S129" s="153"/>
      <c r="T129" s="152"/>
      <c r="U129" s="152"/>
      <c r="V129" s="152"/>
      <c r="W129" s="152"/>
      <c r="X129" s="152"/>
      <c r="Y129" s="150"/>
      <c r="Z129" s="152">
        <v>1200</v>
      </c>
    </row>
    <row r="130" spans="1:26" ht="17.25" x14ac:dyDescent="0.3">
      <c r="A130" s="149"/>
      <c r="B130" s="152"/>
      <c r="C130" s="1" t="s">
        <v>563</v>
      </c>
      <c r="D130" s="36" t="s">
        <v>626</v>
      </c>
      <c r="E130" s="78">
        <v>108</v>
      </c>
      <c r="F130" s="41" t="s">
        <v>1150</v>
      </c>
      <c r="G130" s="4">
        <v>45424</v>
      </c>
      <c r="H130" s="4"/>
      <c r="I130" s="4"/>
      <c r="J130" s="1"/>
      <c r="K130" s="2"/>
      <c r="L130" s="1"/>
      <c r="M130" s="1"/>
      <c r="N130" s="4">
        <f>SUM(G130+2000)</f>
        <v>47424</v>
      </c>
      <c r="O130" s="33">
        <f>G130*104%</f>
        <v>47240.959999999999</v>
      </c>
      <c r="P130" s="4">
        <v>52649</v>
      </c>
      <c r="Q130" s="148"/>
      <c r="R130" s="33">
        <f t="shared" ref="R130" si="42">P130*103%</f>
        <v>54228.47</v>
      </c>
      <c r="S130" s="153"/>
      <c r="T130" s="152"/>
      <c r="U130" s="152"/>
      <c r="V130" s="152"/>
      <c r="W130" s="152"/>
      <c r="X130" s="152"/>
      <c r="Y130" s="150">
        <v>52649</v>
      </c>
      <c r="Z130" s="152"/>
    </row>
    <row r="131" spans="1:26" ht="17.25" x14ac:dyDescent="0.3">
      <c r="A131" s="149"/>
      <c r="B131" s="152"/>
      <c r="C131" s="1"/>
      <c r="D131" s="1" t="s">
        <v>610</v>
      </c>
      <c r="E131" s="74"/>
      <c r="F131" s="41"/>
      <c r="G131" s="4"/>
      <c r="H131" s="4"/>
      <c r="I131" s="4"/>
      <c r="J131" s="1"/>
      <c r="K131" s="2"/>
      <c r="L131" s="1"/>
      <c r="M131" s="1"/>
      <c r="N131" s="4"/>
      <c r="O131" s="1"/>
      <c r="P131" s="33"/>
      <c r="Q131" s="148"/>
      <c r="R131" s="148"/>
      <c r="S131" s="153"/>
      <c r="T131" s="152"/>
      <c r="U131" s="152"/>
      <c r="V131" s="152"/>
      <c r="W131" s="152"/>
      <c r="X131" s="152"/>
      <c r="Y131" s="151"/>
      <c r="Z131" s="152">
        <v>1200</v>
      </c>
    </row>
    <row r="132" spans="1:26" ht="17.25" x14ac:dyDescent="0.3">
      <c r="A132" s="149"/>
      <c r="B132" s="152"/>
      <c r="C132" s="1" t="s">
        <v>563</v>
      </c>
      <c r="D132" s="36" t="s">
        <v>626</v>
      </c>
      <c r="E132" s="72">
        <v>108</v>
      </c>
      <c r="F132" s="37" t="s">
        <v>1151</v>
      </c>
      <c r="G132" s="4">
        <v>38800</v>
      </c>
      <c r="H132" s="4"/>
      <c r="I132" s="4"/>
      <c r="J132" s="1"/>
      <c r="K132" s="2"/>
      <c r="L132" s="1"/>
      <c r="M132" s="1"/>
      <c r="N132" s="4">
        <f>SUM(G132+2000)</f>
        <v>40800</v>
      </c>
      <c r="O132" s="33">
        <f>G132*104%</f>
        <v>40352</v>
      </c>
      <c r="P132" s="4">
        <v>45628</v>
      </c>
      <c r="Q132" s="148"/>
      <c r="R132" s="33">
        <f t="shared" ref="R132" si="43">P132*103%</f>
        <v>46996.840000000004</v>
      </c>
      <c r="S132" s="153"/>
      <c r="T132" s="152"/>
      <c r="U132" s="152"/>
      <c r="V132" s="152"/>
      <c r="W132" s="152"/>
      <c r="X132" s="152"/>
      <c r="Y132" s="150">
        <v>45628</v>
      </c>
      <c r="Z132" s="152"/>
    </row>
    <row r="133" spans="1:26" ht="17.25" x14ac:dyDescent="0.3">
      <c r="A133" s="149"/>
      <c r="B133" s="152"/>
      <c r="C133" s="1"/>
      <c r="D133" s="1" t="s">
        <v>610</v>
      </c>
      <c r="E133" s="72"/>
      <c r="F133" s="37"/>
      <c r="G133" s="4"/>
      <c r="H133" s="4"/>
      <c r="I133" s="4"/>
      <c r="J133" s="1"/>
      <c r="K133" s="2"/>
      <c r="L133" s="1"/>
      <c r="M133" s="1"/>
      <c r="N133" s="4"/>
      <c r="O133" s="33"/>
      <c r="P133" s="4"/>
      <c r="Q133" s="148"/>
      <c r="R133" s="33"/>
      <c r="S133" s="153"/>
      <c r="T133" s="152"/>
      <c r="U133" s="152"/>
      <c r="V133" s="152"/>
      <c r="W133" s="152"/>
      <c r="X133" s="152"/>
      <c r="Y133" s="150"/>
      <c r="Z133" s="152">
        <v>1200</v>
      </c>
    </row>
    <row r="134" spans="1:26" ht="17.25" x14ac:dyDescent="0.3">
      <c r="A134" s="149"/>
      <c r="B134" s="152"/>
      <c r="C134" s="1" t="s">
        <v>563</v>
      </c>
      <c r="D134" s="36" t="s">
        <v>626</v>
      </c>
      <c r="E134" s="72">
        <v>108</v>
      </c>
      <c r="F134" s="37" t="s">
        <v>1152</v>
      </c>
      <c r="G134" s="4">
        <v>45424</v>
      </c>
      <c r="H134" s="4"/>
      <c r="I134" s="4"/>
      <c r="J134" s="1"/>
      <c r="K134" s="2"/>
      <c r="L134" s="1"/>
      <c r="M134" s="1"/>
      <c r="N134" s="4">
        <f>SUM(G134+2000)</f>
        <v>47424</v>
      </c>
      <c r="O134" s="34">
        <f>G134*104%</f>
        <v>47240.959999999999</v>
      </c>
      <c r="P134" s="4">
        <v>52649</v>
      </c>
      <c r="Q134" s="148"/>
      <c r="R134" s="33">
        <f t="shared" ref="R134" si="44">P134*103%</f>
        <v>54228.47</v>
      </c>
      <c r="S134" s="153"/>
      <c r="T134" s="152"/>
      <c r="U134" s="152"/>
      <c r="V134" s="152"/>
      <c r="W134" s="152"/>
      <c r="X134" s="152"/>
      <c r="Y134" s="150">
        <v>52649</v>
      </c>
      <c r="Z134" s="152"/>
    </row>
    <row r="135" spans="1:26" ht="17.25" x14ac:dyDescent="0.3">
      <c r="A135" s="149"/>
      <c r="B135" s="152"/>
      <c r="C135" s="40"/>
      <c r="D135" s="36" t="s">
        <v>610</v>
      </c>
      <c r="E135" s="72"/>
      <c r="F135" s="37"/>
      <c r="G135" s="4"/>
      <c r="H135" s="4"/>
      <c r="I135" s="4"/>
      <c r="J135" s="1"/>
      <c r="K135" s="2"/>
      <c r="L135" s="1"/>
      <c r="M135" s="1"/>
      <c r="N135" s="4"/>
      <c r="O135" s="1"/>
      <c r="P135" s="33"/>
      <c r="Q135" s="148"/>
      <c r="R135" s="148"/>
      <c r="S135" s="153"/>
      <c r="T135" s="152"/>
      <c r="U135" s="152"/>
      <c r="V135" s="152"/>
      <c r="W135" s="152"/>
      <c r="X135" s="152"/>
      <c r="Y135" s="151"/>
      <c r="Z135" s="152">
        <v>1200</v>
      </c>
    </row>
    <row r="136" spans="1:26" ht="17.25" x14ac:dyDescent="0.3">
      <c r="A136" s="149"/>
      <c r="B136" s="152"/>
      <c r="C136" s="1" t="s">
        <v>563</v>
      </c>
      <c r="D136" s="36" t="s">
        <v>626</v>
      </c>
      <c r="E136" s="78">
        <v>108</v>
      </c>
      <c r="F136" s="41" t="s">
        <v>1153</v>
      </c>
      <c r="G136" s="4">
        <v>45424</v>
      </c>
      <c r="H136" s="4"/>
      <c r="I136" s="4"/>
      <c r="J136" s="1"/>
      <c r="K136" s="2"/>
      <c r="L136" s="1"/>
      <c r="M136" s="1"/>
      <c r="N136" s="4">
        <f>SUM(G136+2000)</f>
        <v>47424</v>
      </c>
      <c r="O136" s="33">
        <f>G136*104%</f>
        <v>47240.959999999999</v>
      </c>
      <c r="P136" s="4">
        <v>52649</v>
      </c>
      <c r="Q136" s="148"/>
      <c r="R136" s="33">
        <f t="shared" ref="R136" si="45">P136*103%</f>
        <v>54228.47</v>
      </c>
      <c r="S136" s="153"/>
      <c r="T136" s="152"/>
      <c r="U136" s="152"/>
      <c r="V136" s="152"/>
      <c r="W136" s="152"/>
      <c r="X136" s="152"/>
      <c r="Y136" s="150">
        <v>52649</v>
      </c>
      <c r="Z136" s="152"/>
    </row>
    <row r="137" spans="1:26" ht="17.25" x14ac:dyDescent="0.3">
      <c r="A137" s="149"/>
      <c r="B137" s="152"/>
      <c r="C137" s="40"/>
      <c r="D137" s="40" t="s">
        <v>619</v>
      </c>
      <c r="E137" s="78"/>
      <c r="F137" s="41"/>
      <c r="G137" s="4"/>
      <c r="H137" s="4"/>
      <c r="I137" s="4"/>
      <c r="J137" s="1"/>
      <c r="K137" s="2"/>
      <c r="L137" s="1"/>
      <c r="M137" s="1"/>
      <c r="N137" s="4"/>
      <c r="O137" s="1"/>
      <c r="P137" s="33"/>
      <c r="Q137" s="148"/>
      <c r="R137" s="148"/>
      <c r="S137" s="153"/>
      <c r="T137" s="152"/>
      <c r="U137" s="152"/>
      <c r="V137" s="152"/>
      <c r="W137" s="152"/>
      <c r="X137" s="152"/>
      <c r="Y137" s="151"/>
      <c r="Z137" s="152">
        <v>900</v>
      </c>
    </row>
    <row r="138" spans="1:26" ht="17.25" x14ac:dyDescent="0.3">
      <c r="A138" s="149"/>
      <c r="B138" s="152"/>
      <c r="C138" s="1" t="s">
        <v>563</v>
      </c>
      <c r="D138" s="36" t="s">
        <v>626</v>
      </c>
      <c r="E138" s="72">
        <v>108</v>
      </c>
      <c r="F138" s="37" t="s">
        <v>1154</v>
      </c>
      <c r="G138" s="4">
        <v>38800</v>
      </c>
      <c r="H138" s="4"/>
      <c r="I138" s="4"/>
      <c r="J138" s="1"/>
      <c r="K138" s="2"/>
      <c r="L138" s="1"/>
      <c r="M138" s="1"/>
      <c r="N138" s="4">
        <f>SUM(G138+2000)</f>
        <v>40800</v>
      </c>
      <c r="O138" s="33">
        <f>G138*104%</f>
        <v>40352</v>
      </c>
      <c r="P138" s="4">
        <v>45628</v>
      </c>
      <c r="Q138" s="148"/>
      <c r="R138" s="33">
        <f t="shared" ref="R138" si="46">P138*103%</f>
        <v>46996.840000000004</v>
      </c>
      <c r="S138" s="153"/>
      <c r="T138" s="152"/>
      <c r="U138" s="152"/>
      <c r="V138" s="152"/>
      <c r="W138" s="152"/>
      <c r="X138" s="152"/>
      <c r="Y138" s="150">
        <v>45628</v>
      </c>
      <c r="Z138" s="152"/>
    </row>
    <row r="139" spans="1:26" ht="17.25" x14ac:dyDescent="0.3">
      <c r="A139" s="149"/>
      <c r="B139" s="152"/>
      <c r="C139" s="1"/>
      <c r="D139" s="40" t="s">
        <v>610</v>
      </c>
      <c r="E139" s="72"/>
      <c r="F139" s="37"/>
      <c r="G139" s="4"/>
      <c r="H139" s="4"/>
      <c r="I139" s="4"/>
      <c r="J139" s="1"/>
      <c r="K139" s="2"/>
      <c r="L139" s="1"/>
      <c r="M139" s="1"/>
      <c r="N139" s="4"/>
      <c r="O139" s="1"/>
      <c r="P139" s="33"/>
      <c r="Q139" s="148"/>
      <c r="R139" s="148"/>
      <c r="S139" s="153"/>
      <c r="T139" s="152"/>
      <c r="U139" s="152"/>
      <c r="V139" s="152"/>
      <c r="W139" s="152"/>
      <c r="X139" s="152"/>
      <c r="Y139" s="151"/>
      <c r="Z139" s="152">
        <v>1200</v>
      </c>
    </row>
    <row r="140" spans="1:26" ht="17.25" x14ac:dyDescent="0.3">
      <c r="A140" s="149"/>
      <c r="B140" s="152"/>
      <c r="C140" s="40" t="s">
        <v>563</v>
      </c>
      <c r="D140" s="40" t="s">
        <v>1156</v>
      </c>
      <c r="E140" s="78">
        <v>108</v>
      </c>
      <c r="F140" s="37" t="s">
        <v>1155</v>
      </c>
      <c r="G140" s="42"/>
      <c r="H140" s="42"/>
      <c r="I140" s="42"/>
      <c r="J140" s="40"/>
      <c r="K140" s="47"/>
      <c r="L140" s="40"/>
      <c r="M140" s="40"/>
      <c r="N140" s="42"/>
      <c r="O140" s="40"/>
      <c r="P140" s="168">
        <v>45653</v>
      </c>
      <c r="Q140" s="148"/>
      <c r="R140" s="33">
        <v>45653</v>
      </c>
      <c r="S140" s="153"/>
      <c r="T140" s="152"/>
      <c r="U140" s="152"/>
      <c r="V140" s="152"/>
      <c r="W140" s="152"/>
      <c r="X140" s="152"/>
      <c r="Y140" s="163">
        <v>45653</v>
      </c>
      <c r="Z140" s="152"/>
    </row>
    <row r="141" spans="1:26" ht="17.25" x14ac:dyDescent="0.3">
      <c r="A141" s="149"/>
      <c r="B141" s="149"/>
      <c r="C141" s="40"/>
      <c r="D141" s="35"/>
      <c r="E141" s="78"/>
      <c r="F141" s="49"/>
      <c r="G141" s="42"/>
      <c r="H141" s="42"/>
      <c r="I141" s="42"/>
      <c r="J141" s="40"/>
      <c r="K141" s="47"/>
      <c r="L141" s="40"/>
      <c r="M141" s="40"/>
      <c r="N141" s="42"/>
      <c r="O141" s="40"/>
      <c r="P141" s="48"/>
      <c r="Q141" s="147"/>
      <c r="R141" s="148"/>
      <c r="S141" s="153"/>
      <c r="T141" s="152"/>
      <c r="U141" s="152"/>
      <c r="V141" s="152"/>
      <c r="W141" s="152"/>
      <c r="X141" s="152"/>
      <c r="Y141" s="158"/>
      <c r="Z141" s="152"/>
    </row>
    <row r="142" spans="1:26" ht="17.25" x14ac:dyDescent="0.3">
      <c r="A142" s="149"/>
      <c r="B142" s="149"/>
      <c r="C142" s="1" t="s">
        <v>563</v>
      </c>
      <c r="D142" s="1" t="s">
        <v>684</v>
      </c>
      <c r="E142" s="74">
        <v>109</v>
      </c>
      <c r="F142" s="41" t="s">
        <v>703</v>
      </c>
      <c r="G142" s="42">
        <v>47202</v>
      </c>
      <c r="H142" s="42"/>
      <c r="I142" s="42"/>
      <c r="J142" s="40"/>
      <c r="K142" s="47"/>
      <c r="L142" s="1"/>
      <c r="M142" s="1"/>
      <c r="N142" s="4">
        <f>SUM(G142+2000)</f>
        <v>49202</v>
      </c>
      <c r="O142" s="33">
        <f>G142*104%</f>
        <v>49090.080000000002</v>
      </c>
      <c r="P142" s="4">
        <v>54534</v>
      </c>
      <c r="Q142" s="147"/>
      <c r="R142" s="33">
        <f t="shared" ref="R142" si="47">P142*103%</f>
        <v>56170.020000000004</v>
      </c>
      <c r="S142" s="153"/>
      <c r="T142" s="152"/>
      <c r="U142" s="152"/>
      <c r="V142" s="152"/>
      <c r="W142" s="152"/>
      <c r="X142" s="152"/>
      <c r="Y142" s="150">
        <v>54534</v>
      </c>
      <c r="Z142" s="152"/>
    </row>
    <row r="143" spans="1:26" ht="17.25" x14ac:dyDescent="0.3">
      <c r="A143" s="149"/>
      <c r="B143" s="149"/>
      <c r="C143" s="1"/>
      <c r="D143" s="1" t="s">
        <v>680</v>
      </c>
      <c r="E143" s="74"/>
      <c r="F143" s="41"/>
      <c r="G143" s="42"/>
      <c r="H143" s="42"/>
      <c r="I143" s="42"/>
      <c r="J143" s="40"/>
      <c r="K143" s="47"/>
      <c r="L143" s="1"/>
      <c r="M143" s="1"/>
      <c r="N143" s="4"/>
      <c r="O143" s="1"/>
      <c r="P143" s="33"/>
      <c r="Q143" s="147"/>
      <c r="R143" s="148"/>
      <c r="S143" s="153"/>
      <c r="T143" s="152"/>
      <c r="U143" s="152"/>
      <c r="V143" s="152"/>
      <c r="W143" s="152"/>
      <c r="X143" s="152"/>
      <c r="Y143" s="151"/>
      <c r="Z143" s="152"/>
    </row>
    <row r="144" spans="1:26" ht="17.25" x14ac:dyDescent="0.3">
      <c r="A144" s="149"/>
      <c r="B144" s="149"/>
      <c r="C144" s="1"/>
      <c r="D144" s="1" t="s">
        <v>611</v>
      </c>
      <c r="E144" s="74"/>
      <c r="F144" s="41"/>
      <c r="G144" s="4"/>
      <c r="H144" s="4"/>
      <c r="I144" s="4"/>
      <c r="J144" s="1"/>
      <c r="K144" s="2"/>
      <c r="L144" s="1"/>
      <c r="M144" s="1"/>
      <c r="N144" s="4"/>
      <c r="O144" s="1"/>
      <c r="P144" s="33"/>
      <c r="Q144" s="147"/>
      <c r="R144" s="148"/>
      <c r="S144" s="153"/>
      <c r="T144" s="152"/>
      <c r="U144" s="152"/>
      <c r="V144" s="152"/>
      <c r="W144" s="152"/>
      <c r="X144" s="152"/>
      <c r="Y144" s="151"/>
      <c r="Z144" s="152"/>
    </row>
    <row r="145" spans="1:26" ht="17.25" x14ac:dyDescent="0.3">
      <c r="A145" s="152"/>
      <c r="B145" s="152"/>
      <c r="C145" s="1" t="s">
        <v>563</v>
      </c>
      <c r="D145" s="1" t="s">
        <v>684</v>
      </c>
      <c r="E145" s="74">
        <v>109</v>
      </c>
      <c r="F145" s="3" t="s">
        <v>699</v>
      </c>
      <c r="G145" s="4">
        <v>46641</v>
      </c>
      <c r="H145" s="4"/>
      <c r="I145" s="4"/>
      <c r="J145" s="1"/>
      <c r="K145" s="2"/>
      <c r="L145" s="1"/>
      <c r="M145" s="1"/>
      <c r="N145" s="4">
        <f>SUM(G145+2000)</f>
        <v>48641</v>
      </c>
      <c r="O145" s="33">
        <f>G145*104%</f>
        <v>48506.64</v>
      </c>
      <c r="P145" s="4">
        <v>53940</v>
      </c>
      <c r="Q145" s="148"/>
      <c r="R145" s="33">
        <f t="shared" ref="R145" si="48">P145*103%</f>
        <v>55558.200000000004</v>
      </c>
      <c r="S145" s="153"/>
      <c r="T145" s="152"/>
      <c r="U145" s="152"/>
      <c r="V145" s="152"/>
      <c r="W145" s="152"/>
      <c r="X145" s="152"/>
      <c r="Y145" s="150">
        <v>53940</v>
      </c>
      <c r="Z145" s="152"/>
    </row>
    <row r="146" spans="1:26" ht="17.25" x14ac:dyDescent="0.3">
      <c r="A146" s="152"/>
      <c r="B146" s="152"/>
      <c r="C146" s="1"/>
      <c r="D146" s="1" t="s">
        <v>680</v>
      </c>
      <c r="E146" s="74"/>
      <c r="F146" s="3"/>
      <c r="G146" s="4"/>
      <c r="H146" s="4"/>
      <c r="I146" s="4"/>
      <c r="J146" s="1"/>
      <c r="K146" s="2"/>
      <c r="L146" s="1"/>
      <c r="M146" s="1"/>
      <c r="N146" s="4"/>
      <c r="O146" s="33"/>
      <c r="P146" s="4"/>
      <c r="Q146" s="148"/>
      <c r="R146" s="33"/>
      <c r="S146" s="153"/>
      <c r="T146" s="152"/>
      <c r="U146" s="152"/>
      <c r="V146" s="152"/>
      <c r="W146" s="152"/>
      <c r="X146" s="152"/>
      <c r="Y146" s="150"/>
      <c r="Z146" s="152"/>
    </row>
    <row r="147" spans="1:26" ht="17.25" x14ac:dyDescent="0.3">
      <c r="A147" s="152"/>
      <c r="B147" s="152"/>
      <c r="C147" s="1"/>
      <c r="D147" s="1" t="s">
        <v>635</v>
      </c>
      <c r="E147" s="74"/>
      <c r="F147" s="3"/>
      <c r="G147" s="4"/>
      <c r="H147" s="4"/>
      <c r="I147" s="4"/>
      <c r="J147" s="1"/>
      <c r="K147" s="2"/>
      <c r="L147" s="1"/>
      <c r="M147" s="1"/>
      <c r="N147" s="4"/>
      <c r="O147" s="33"/>
      <c r="P147" s="4"/>
      <c r="Q147" s="148"/>
      <c r="R147" s="148"/>
      <c r="S147" s="153"/>
      <c r="T147" s="152"/>
      <c r="U147" s="152"/>
      <c r="V147" s="152"/>
      <c r="W147" s="152"/>
      <c r="X147" s="152"/>
      <c r="Y147" s="150"/>
      <c r="Z147" s="152">
        <v>600</v>
      </c>
    </row>
    <row r="148" spans="1:26" ht="17.25" x14ac:dyDescent="0.3">
      <c r="A148" s="152"/>
      <c r="B148" s="152"/>
      <c r="C148" s="1"/>
      <c r="D148" s="1" t="s">
        <v>611</v>
      </c>
      <c r="E148" s="74"/>
      <c r="F148" s="3"/>
      <c r="G148" s="4"/>
      <c r="H148" s="4"/>
      <c r="I148" s="4"/>
      <c r="J148" s="1"/>
      <c r="K148" s="2"/>
      <c r="L148" s="1"/>
      <c r="M148" s="1"/>
      <c r="N148" s="4"/>
      <c r="O148" s="1"/>
      <c r="P148" s="33"/>
      <c r="Q148" s="148"/>
      <c r="R148" s="148"/>
      <c r="S148" s="153"/>
      <c r="T148" s="152"/>
      <c r="U148" s="152"/>
      <c r="V148" s="152"/>
      <c r="W148" s="152"/>
      <c r="X148" s="152"/>
      <c r="Y148" s="151"/>
      <c r="Z148" s="152"/>
    </row>
    <row r="149" spans="1:26" ht="17.25" x14ac:dyDescent="0.3">
      <c r="A149" s="152"/>
      <c r="B149" s="152"/>
      <c r="C149" s="1" t="s">
        <v>563</v>
      </c>
      <c r="D149" s="1" t="s">
        <v>684</v>
      </c>
      <c r="E149" s="74">
        <v>109</v>
      </c>
      <c r="F149" s="3" t="s">
        <v>697</v>
      </c>
      <c r="G149" s="4">
        <v>55130</v>
      </c>
      <c r="H149" s="4"/>
      <c r="I149" s="4"/>
      <c r="J149" s="1"/>
      <c r="K149" s="2"/>
      <c r="L149" s="1"/>
      <c r="M149" s="1"/>
      <c r="N149" s="4">
        <f>SUM(G149+2000)</f>
        <v>57130</v>
      </c>
      <c r="O149" s="33">
        <f>G149*104%</f>
        <v>57335.200000000004</v>
      </c>
      <c r="P149" s="4">
        <v>62938</v>
      </c>
      <c r="Q149" s="148"/>
      <c r="R149" s="33">
        <f t="shared" ref="R149" si="49">P149*103%</f>
        <v>64826.14</v>
      </c>
      <c r="S149" s="153"/>
      <c r="T149" s="152"/>
      <c r="U149" s="152"/>
      <c r="V149" s="152"/>
      <c r="W149" s="152"/>
      <c r="X149" s="152"/>
      <c r="Y149" s="150">
        <v>62938</v>
      </c>
      <c r="Z149" s="152"/>
    </row>
    <row r="150" spans="1:26" ht="17.25" x14ac:dyDescent="0.3">
      <c r="A150" s="152"/>
      <c r="B150" s="152"/>
      <c r="C150" s="1"/>
      <c r="D150" s="1" t="s">
        <v>619</v>
      </c>
      <c r="E150" s="74"/>
      <c r="F150" s="3"/>
      <c r="G150" s="4"/>
      <c r="H150" s="4"/>
      <c r="I150" s="4"/>
      <c r="J150" s="1"/>
      <c r="K150" s="2"/>
      <c r="L150" s="1"/>
      <c r="M150" s="1"/>
      <c r="N150" s="4"/>
      <c r="O150" s="1"/>
      <c r="P150" s="33"/>
      <c r="Q150" s="148"/>
      <c r="R150" s="148"/>
      <c r="S150" s="153"/>
      <c r="T150" s="152"/>
      <c r="U150" s="152"/>
      <c r="V150" s="152"/>
      <c r="W150" s="152"/>
      <c r="X150" s="152"/>
      <c r="Y150" s="151"/>
      <c r="Z150" s="152">
        <v>900</v>
      </c>
    </row>
    <row r="151" spans="1:26" ht="17.25" x14ac:dyDescent="0.3">
      <c r="A151" s="152"/>
      <c r="B151" s="152"/>
      <c r="C151" s="1"/>
      <c r="D151" s="1" t="s">
        <v>611</v>
      </c>
      <c r="E151" s="74"/>
      <c r="F151" s="3"/>
      <c r="G151" s="4"/>
      <c r="H151" s="4"/>
      <c r="I151" s="4"/>
      <c r="J151" s="1"/>
      <c r="K151" s="2"/>
      <c r="L151" s="1"/>
      <c r="M151" s="1"/>
      <c r="N151" s="4"/>
      <c r="O151" s="1"/>
      <c r="P151" s="33"/>
      <c r="Q151" s="148"/>
      <c r="R151" s="148"/>
      <c r="S151" s="153"/>
      <c r="T151" s="152"/>
      <c r="U151" s="152"/>
      <c r="V151" s="152"/>
      <c r="W151" s="152"/>
      <c r="X151" s="152"/>
      <c r="Y151" s="151"/>
      <c r="Z151" s="152"/>
    </row>
    <row r="152" spans="1:26" ht="17.25" x14ac:dyDescent="0.3">
      <c r="A152" s="152"/>
      <c r="B152" s="152"/>
      <c r="C152" s="1" t="s">
        <v>563</v>
      </c>
      <c r="D152" s="1" t="s">
        <v>684</v>
      </c>
      <c r="E152" s="74">
        <v>109</v>
      </c>
      <c r="F152" s="3" t="s">
        <v>700</v>
      </c>
      <c r="G152" s="4">
        <v>48100</v>
      </c>
      <c r="H152" s="4"/>
      <c r="I152" s="4"/>
      <c r="J152" s="1"/>
      <c r="K152" s="2"/>
      <c r="L152" s="1"/>
      <c r="M152" s="1"/>
      <c r="N152" s="4">
        <f>SUM(G152+2000)</f>
        <v>50100</v>
      </c>
      <c r="O152" s="33">
        <f>G152*104%</f>
        <v>50024</v>
      </c>
      <c r="P152" s="4">
        <v>55486</v>
      </c>
      <c r="Q152" s="148"/>
      <c r="R152" s="33">
        <f t="shared" ref="R152" si="50">P152*103%</f>
        <v>57150.58</v>
      </c>
      <c r="S152" s="153"/>
      <c r="T152" s="152"/>
      <c r="U152" s="152"/>
      <c r="V152" s="152"/>
      <c r="W152" s="152"/>
      <c r="X152" s="152"/>
      <c r="Y152" s="150">
        <v>55486</v>
      </c>
      <c r="Z152" s="152"/>
    </row>
    <row r="153" spans="1:26" ht="17.25" x14ac:dyDescent="0.3">
      <c r="A153" s="152"/>
      <c r="B153" s="152"/>
      <c r="C153" s="1"/>
      <c r="D153" s="1" t="s">
        <v>680</v>
      </c>
      <c r="E153" s="74"/>
      <c r="F153" s="3"/>
      <c r="G153" s="4"/>
      <c r="H153" s="4"/>
      <c r="I153" s="4"/>
      <c r="J153" s="1"/>
      <c r="K153" s="2"/>
      <c r="L153" s="1"/>
      <c r="M153" s="1"/>
      <c r="N153" s="4"/>
      <c r="O153" s="1"/>
      <c r="P153" s="33"/>
      <c r="Q153" s="148"/>
      <c r="R153" s="148"/>
      <c r="S153" s="153"/>
      <c r="T153" s="152"/>
      <c r="U153" s="152"/>
      <c r="V153" s="152"/>
      <c r="W153" s="152"/>
      <c r="X153" s="152"/>
      <c r="Y153" s="151"/>
      <c r="Z153" s="152"/>
    </row>
    <row r="154" spans="1:26" ht="17.25" x14ac:dyDescent="0.3">
      <c r="A154" s="152"/>
      <c r="B154" s="152"/>
      <c r="C154" s="1"/>
      <c r="D154" s="1" t="s">
        <v>639</v>
      </c>
      <c r="E154" s="74"/>
      <c r="F154" s="3"/>
      <c r="G154" s="4"/>
      <c r="H154" s="4"/>
      <c r="I154" s="4"/>
      <c r="J154" s="1"/>
      <c r="K154" s="2"/>
      <c r="L154" s="1"/>
      <c r="M154" s="1"/>
      <c r="N154" s="4"/>
      <c r="O154" s="1"/>
      <c r="P154" s="33"/>
      <c r="Q154" s="148"/>
      <c r="R154" s="148"/>
      <c r="S154" s="153"/>
      <c r="T154" s="152"/>
      <c r="U154" s="152"/>
      <c r="V154" s="152"/>
      <c r="W154" s="152"/>
      <c r="X154" s="152"/>
      <c r="Y154" s="151"/>
      <c r="Z154" s="152">
        <v>600</v>
      </c>
    </row>
    <row r="155" spans="1:26" ht="17.25" x14ac:dyDescent="0.3">
      <c r="A155" s="152"/>
      <c r="B155" s="152"/>
      <c r="C155" s="1"/>
      <c r="D155" s="1" t="s">
        <v>611</v>
      </c>
      <c r="E155" s="74"/>
      <c r="F155" s="3"/>
      <c r="G155" s="4"/>
      <c r="H155" s="4"/>
      <c r="I155" s="4"/>
      <c r="J155" s="1"/>
      <c r="K155" s="2"/>
      <c r="L155" s="1"/>
      <c r="M155" s="1"/>
      <c r="N155" s="4"/>
      <c r="O155" s="1"/>
      <c r="P155" s="33"/>
      <c r="Q155" s="148"/>
      <c r="R155" s="148"/>
      <c r="S155" s="153"/>
      <c r="T155" s="152"/>
      <c r="U155" s="152"/>
      <c r="V155" s="152"/>
      <c r="W155" s="152"/>
      <c r="X155" s="152"/>
      <c r="Y155" s="151"/>
      <c r="Z155" s="152"/>
    </row>
    <row r="156" spans="1:26" ht="17.25" x14ac:dyDescent="0.3">
      <c r="A156" s="152"/>
      <c r="B156" s="152"/>
      <c r="C156" s="1" t="s">
        <v>563</v>
      </c>
      <c r="D156" s="1" t="s">
        <v>684</v>
      </c>
      <c r="E156" s="74">
        <v>109</v>
      </c>
      <c r="F156" s="41" t="s">
        <v>691</v>
      </c>
      <c r="G156" s="42">
        <v>47202</v>
      </c>
      <c r="H156" s="42"/>
      <c r="I156" s="42"/>
      <c r="J156" s="40"/>
      <c r="K156" s="47"/>
      <c r="L156" s="1"/>
      <c r="M156" s="1"/>
      <c r="N156" s="4">
        <f>SUM(G156+2000)</f>
        <v>49202</v>
      </c>
      <c r="O156" s="33">
        <f>G156*104%</f>
        <v>49090.080000000002</v>
      </c>
      <c r="P156" s="4">
        <v>54534</v>
      </c>
      <c r="Q156" s="148"/>
      <c r="R156" s="33">
        <f t="shared" ref="R156" si="51">P156*103%</f>
        <v>56170.020000000004</v>
      </c>
      <c r="S156" s="153"/>
      <c r="T156" s="152"/>
      <c r="U156" s="152"/>
      <c r="V156" s="152"/>
      <c r="W156" s="152"/>
      <c r="X156" s="152"/>
      <c r="Y156" s="150">
        <v>54534</v>
      </c>
      <c r="Z156" s="152"/>
    </row>
    <row r="157" spans="1:26" ht="17.25" x14ac:dyDescent="0.3">
      <c r="A157" s="152"/>
      <c r="B157" s="152"/>
      <c r="C157" s="1"/>
      <c r="D157" s="1" t="s">
        <v>680</v>
      </c>
      <c r="E157" s="74"/>
      <c r="F157" s="41"/>
      <c r="G157" s="42"/>
      <c r="H157" s="42"/>
      <c r="I157" s="42"/>
      <c r="J157" s="40"/>
      <c r="K157" s="47"/>
      <c r="L157" s="1"/>
      <c r="M157" s="1"/>
      <c r="N157" s="4"/>
      <c r="O157" s="1"/>
      <c r="P157" s="33"/>
      <c r="Q157" s="148"/>
      <c r="R157" s="148"/>
      <c r="S157" s="153"/>
      <c r="T157" s="152"/>
      <c r="U157" s="152"/>
      <c r="V157" s="152"/>
      <c r="W157" s="152"/>
      <c r="X157" s="152"/>
      <c r="Y157" s="151"/>
      <c r="Z157" s="152"/>
    </row>
    <row r="158" spans="1:26" ht="17.25" x14ac:dyDescent="0.3">
      <c r="A158" s="152"/>
      <c r="B158" s="152"/>
      <c r="C158" s="1"/>
      <c r="D158" s="1" t="s">
        <v>635</v>
      </c>
      <c r="E158" s="74"/>
      <c r="F158" s="41"/>
      <c r="G158" s="42"/>
      <c r="H158" s="42"/>
      <c r="I158" s="42"/>
      <c r="J158" s="40"/>
      <c r="K158" s="47"/>
      <c r="L158" s="1"/>
      <c r="M158" s="1"/>
      <c r="N158" s="4"/>
      <c r="O158" s="1"/>
      <c r="P158" s="33"/>
      <c r="Q158" s="148"/>
      <c r="R158" s="148"/>
      <c r="S158" s="153"/>
      <c r="T158" s="152"/>
      <c r="U158" s="152"/>
      <c r="V158" s="152"/>
      <c r="W158" s="152"/>
      <c r="X158" s="152"/>
      <c r="Y158" s="151"/>
      <c r="Z158" s="152">
        <v>600</v>
      </c>
    </row>
    <row r="159" spans="1:26" ht="17.25" x14ac:dyDescent="0.3">
      <c r="A159" s="152"/>
      <c r="B159" s="152"/>
      <c r="C159" s="1"/>
      <c r="D159" s="1" t="s">
        <v>611</v>
      </c>
      <c r="E159" s="74"/>
      <c r="F159" s="41"/>
      <c r="G159" s="4"/>
      <c r="H159" s="4"/>
      <c r="I159" s="4"/>
      <c r="J159" s="1"/>
      <c r="K159" s="2"/>
      <c r="L159" s="1"/>
      <c r="M159" s="1"/>
      <c r="N159" s="4"/>
      <c r="O159" s="1"/>
      <c r="P159" s="33"/>
      <c r="Q159" s="148"/>
      <c r="R159" s="148"/>
      <c r="S159" s="153"/>
      <c r="T159" s="152"/>
      <c r="U159" s="152"/>
      <c r="V159" s="152"/>
      <c r="W159" s="152"/>
      <c r="X159" s="152"/>
      <c r="Y159" s="151"/>
      <c r="Z159" s="152"/>
    </row>
    <row r="160" spans="1:26" ht="17.25" x14ac:dyDescent="0.3">
      <c r="A160" s="152"/>
      <c r="B160" s="152"/>
      <c r="C160" s="1" t="s">
        <v>563</v>
      </c>
      <c r="D160" s="36" t="s">
        <v>684</v>
      </c>
      <c r="E160" s="72">
        <v>109</v>
      </c>
      <c r="F160" s="37" t="s">
        <v>698</v>
      </c>
      <c r="G160" s="4">
        <v>48878</v>
      </c>
      <c r="H160" s="4"/>
      <c r="I160" s="4"/>
      <c r="J160" s="1"/>
      <c r="K160" s="2"/>
      <c r="L160" s="1"/>
      <c r="M160" s="1"/>
      <c r="N160" s="4">
        <f>SUM(G160+2000)</f>
        <v>50878</v>
      </c>
      <c r="O160" s="33">
        <f>G160*104%</f>
        <v>50833.120000000003</v>
      </c>
      <c r="P160" s="4">
        <v>56311</v>
      </c>
      <c r="Q160" s="148"/>
      <c r="R160" s="33">
        <f t="shared" ref="R160" si="52">P160*103%</f>
        <v>58000.33</v>
      </c>
      <c r="S160" s="153"/>
      <c r="T160" s="152"/>
      <c r="U160" s="152"/>
      <c r="V160" s="152"/>
      <c r="W160" s="152"/>
      <c r="X160" s="152"/>
      <c r="Y160" s="150">
        <v>56311</v>
      </c>
      <c r="Z160" s="152"/>
    </row>
    <row r="161" spans="1:26" ht="17.25" x14ac:dyDescent="0.3">
      <c r="A161" s="152"/>
      <c r="B161" s="152"/>
      <c r="C161" s="1"/>
      <c r="D161" s="1" t="s">
        <v>680</v>
      </c>
      <c r="E161" s="72"/>
      <c r="F161" s="37"/>
      <c r="G161" s="4"/>
      <c r="H161" s="4"/>
      <c r="I161" s="4"/>
      <c r="J161" s="1"/>
      <c r="K161" s="2"/>
      <c r="L161" s="1"/>
      <c r="M161" s="1"/>
      <c r="N161" s="4"/>
      <c r="O161" s="1"/>
      <c r="P161" s="33"/>
      <c r="Q161" s="148"/>
      <c r="R161" s="148"/>
      <c r="S161" s="153"/>
      <c r="T161" s="152"/>
      <c r="U161" s="152"/>
      <c r="V161" s="152"/>
      <c r="W161" s="152"/>
      <c r="X161" s="152"/>
      <c r="Y161" s="151"/>
      <c r="Z161" s="152"/>
    </row>
    <row r="162" spans="1:26" ht="17.25" x14ac:dyDescent="0.3">
      <c r="A162" s="152"/>
      <c r="B162" s="152"/>
      <c r="C162" s="1"/>
      <c r="D162" s="1" t="s">
        <v>610</v>
      </c>
      <c r="E162" s="72"/>
      <c r="F162" s="37"/>
      <c r="G162" s="4"/>
      <c r="H162" s="4"/>
      <c r="I162" s="4"/>
      <c r="J162" s="1"/>
      <c r="K162" s="2"/>
      <c r="L162" s="1"/>
      <c r="M162" s="1"/>
      <c r="N162" s="4"/>
      <c r="O162" s="1"/>
      <c r="P162" s="33"/>
      <c r="Q162" s="148"/>
      <c r="R162" s="148"/>
      <c r="S162" s="153"/>
      <c r="T162" s="152"/>
      <c r="U162" s="152"/>
      <c r="V162" s="152"/>
      <c r="W162" s="152"/>
      <c r="X162" s="152"/>
      <c r="Y162" s="151"/>
      <c r="Z162" s="152">
        <v>1200</v>
      </c>
    </row>
    <row r="163" spans="1:26" ht="17.25" x14ac:dyDescent="0.3">
      <c r="A163" s="152"/>
      <c r="B163" s="152"/>
      <c r="C163" s="1"/>
      <c r="D163" s="1" t="s">
        <v>611</v>
      </c>
      <c r="E163" s="72"/>
      <c r="F163" s="37"/>
      <c r="G163" s="4"/>
      <c r="H163" s="4"/>
      <c r="I163" s="4"/>
      <c r="J163" s="1"/>
      <c r="K163" s="2"/>
      <c r="L163" s="1"/>
      <c r="M163" s="1"/>
      <c r="N163" s="4"/>
      <c r="O163" s="1"/>
      <c r="P163" s="33"/>
      <c r="Q163" s="148"/>
      <c r="R163" s="148"/>
      <c r="S163" s="153"/>
      <c r="T163" s="152"/>
      <c r="U163" s="152"/>
      <c r="V163" s="152"/>
      <c r="W163" s="152"/>
      <c r="X163" s="152"/>
      <c r="Y163" s="151"/>
      <c r="Z163" s="152"/>
    </row>
    <row r="164" spans="1:26" ht="17.25" x14ac:dyDescent="0.3">
      <c r="A164" s="152"/>
      <c r="B164" s="152"/>
      <c r="C164" s="1" t="s">
        <v>563</v>
      </c>
      <c r="D164" s="36" t="s">
        <v>684</v>
      </c>
      <c r="E164" s="72">
        <v>109</v>
      </c>
      <c r="F164" s="37" t="s">
        <v>692</v>
      </c>
      <c r="G164" s="4">
        <v>48940</v>
      </c>
      <c r="H164" s="4"/>
      <c r="I164" s="4"/>
      <c r="J164" s="1"/>
      <c r="K164" s="2"/>
      <c r="L164" s="1"/>
      <c r="M164" s="1"/>
      <c r="N164" s="4">
        <f>SUM(G164+2000)</f>
        <v>50940</v>
      </c>
      <c r="O164" s="33">
        <f>G164*104%</f>
        <v>50897.599999999999</v>
      </c>
      <c r="P164" s="4">
        <v>56377</v>
      </c>
      <c r="Q164" s="148"/>
      <c r="R164" s="33">
        <f t="shared" ref="R164" si="53">P164*103%</f>
        <v>58068.310000000005</v>
      </c>
      <c r="S164" s="153"/>
      <c r="T164" s="152"/>
      <c r="U164" s="152"/>
      <c r="V164" s="152"/>
      <c r="W164" s="152"/>
      <c r="X164" s="152"/>
      <c r="Y164" s="150">
        <v>56377</v>
      </c>
      <c r="Z164" s="152"/>
    </row>
    <row r="165" spans="1:26" ht="17.25" x14ac:dyDescent="0.3">
      <c r="A165" s="152"/>
      <c r="B165" s="152"/>
      <c r="C165" s="1"/>
      <c r="D165" s="1" t="s">
        <v>680</v>
      </c>
      <c r="E165" s="72"/>
      <c r="F165" s="37"/>
      <c r="G165" s="4"/>
      <c r="H165" s="4"/>
      <c r="I165" s="4"/>
      <c r="J165" s="1"/>
      <c r="K165" s="2"/>
      <c r="L165" s="1"/>
      <c r="M165" s="1"/>
      <c r="N165" s="4"/>
      <c r="O165" s="1"/>
      <c r="P165" s="33"/>
      <c r="Q165" s="148"/>
      <c r="R165" s="148"/>
      <c r="S165" s="153"/>
      <c r="T165" s="152"/>
      <c r="U165" s="152"/>
      <c r="V165" s="152"/>
      <c r="W165" s="152"/>
      <c r="X165" s="152"/>
      <c r="Y165" s="151"/>
      <c r="Z165" s="152"/>
    </row>
    <row r="166" spans="1:26" ht="17.25" x14ac:dyDescent="0.3">
      <c r="A166" s="152"/>
      <c r="B166" s="152"/>
      <c r="C166" s="1"/>
      <c r="D166" s="1" t="s">
        <v>619</v>
      </c>
      <c r="E166" s="72"/>
      <c r="F166" s="37"/>
      <c r="G166" s="4"/>
      <c r="H166" s="4"/>
      <c r="I166" s="4"/>
      <c r="J166" s="1"/>
      <c r="K166" s="2"/>
      <c r="L166" s="1"/>
      <c r="M166" s="1"/>
      <c r="N166" s="4"/>
      <c r="O166" s="1"/>
      <c r="P166" s="33"/>
      <c r="Q166" s="148"/>
      <c r="R166" s="148"/>
      <c r="S166" s="153"/>
      <c r="T166" s="152"/>
      <c r="U166" s="152"/>
      <c r="V166" s="152"/>
      <c r="W166" s="152"/>
      <c r="X166" s="152"/>
      <c r="Y166" s="151"/>
      <c r="Z166" s="152">
        <v>900</v>
      </c>
    </row>
    <row r="167" spans="1:26" ht="17.25" x14ac:dyDescent="0.3">
      <c r="A167" s="152"/>
      <c r="B167" s="152"/>
      <c r="C167" s="1"/>
      <c r="D167" s="1" t="s">
        <v>611</v>
      </c>
      <c r="E167" s="72"/>
      <c r="F167" s="37"/>
      <c r="G167" s="4"/>
      <c r="H167" s="4"/>
      <c r="I167" s="4"/>
      <c r="J167" s="1"/>
      <c r="K167" s="2"/>
      <c r="L167" s="1"/>
      <c r="M167" s="1"/>
      <c r="N167" s="4"/>
      <c r="O167" s="1"/>
      <c r="P167" s="33"/>
      <c r="Q167" s="148"/>
      <c r="R167" s="148"/>
      <c r="S167" s="153"/>
      <c r="T167" s="152"/>
      <c r="U167" s="152"/>
      <c r="V167" s="152"/>
      <c r="W167" s="152"/>
      <c r="X167" s="152"/>
      <c r="Y167" s="151"/>
      <c r="Z167" s="152"/>
    </row>
    <row r="168" spans="1:26" ht="17.25" x14ac:dyDescent="0.3">
      <c r="A168" s="152"/>
      <c r="B168" s="152"/>
      <c r="C168" s="35" t="s">
        <v>563</v>
      </c>
      <c r="D168" s="35" t="s">
        <v>684</v>
      </c>
      <c r="E168" s="78">
        <v>109</v>
      </c>
      <c r="F168" s="49" t="s">
        <v>694</v>
      </c>
      <c r="G168" s="50">
        <v>42199</v>
      </c>
      <c r="H168" s="50"/>
      <c r="I168" s="50"/>
      <c r="J168" s="35"/>
      <c r="K168" s="67" t="s">
        <v>695</v>
      </c>
      <c r="L168" s="35"/>
      <c r="M168" s="35"/>
      <c r="N168" s="50">
        <f>SUM(G168+2000)</f>
        <v>44199</v>
      </c>
      <c r="O168" s="167">
        <f>G168*104%</f>
        <v>43886.96</v>
      </c>
      <c r="P168" s="50">
        <v>0</v>
      </c>
      <c r="Q168" s="166"/>
      <c r="R168" s="48">
        <v>55357</v>
      </c>
      <c r="S168" s="153"/>
      <c r="T168" s="152"/>
      <c r="U168" s="152"/>
      <c r="V168" s="152"/>
      <c r="W168" s="152"/>
      <c r="X168" s="152"/>
      <c r="Y168" s="159">
        <v>0</v>
      </c>
      <c r="Z168" s="152"/>
    </row>
    <row r="169" spans="1:26" ht="17.25" x14ac:dyDescent="0.3">
      <c r="A169" s="152"/>
      <c r="B169" s="152"/>
      <c r="C169" s="35"/>
      <c r="D169" s="1" t="s">
        <v>680</v>
      </c>
      <c r="E169" s="78"/>
      <c r="F169" s="49"/>
      <c r="G169" s="50"/>
      <c r="H169" s="50"/>
      <c r="I169" s="50"/>
      <c r="J169" s="35"/>
      <c r="K169" s="67"/>
      <c r="L169" s="35"/>
      <c r="M169" s="35"/>
      <c r="N169" s="50"/>
      <c r="O169" s="167"/>
      <c r="P169" s="50"/>
      <c r="Q169" s="166"/>
      <c r="R169" s="48"/>
      <c r="S169" s="153"/>
      <c r="T169" s="152"/>
      <c r="U169" s="152"/>
      <c r="V169" s="152"/>
      <c r="W169" s="152"/>
      <c r="X169" s="152"/>
      <c r="Y169" s="159"/>
      <c r="Z169" s="152"/>
    </row>
    <row r="170" spans="1:26" ht="17.25" x14ac:dyDescent="0.3">
      <c r="A170" s="152"/>
      <c r="B170" s="152"/>
      <c r="C170" s="35"/>
      <c r="D170" s="35" t="s">
        <v>611</v>
      </c>
      <c r="E170" s="78"/>
      <c r="F170" s="49"/>
      <c r="G170" s="50"/>
      <c r="H170" s="50"/>
      <c r="I170" s="50"/>
      <c r="J170" s="35"/>
      <c r="K170" s="39"/>
      <c r="L170" s="35"/>
      <c r="M170" s="35"/>
      <c r="N170" s="50"/>
      <c r="O170" s="35"/>
      <c r="P170" s="167"/>
      <c r="Q170" s="166"/>
      <c r="R170" s="166"/>
      <c r="S170" s="153"/>
      <c r="T170" s="152"/>
      <c r="U170" s="152"/>
      <c r="V170" s="152"/>
      <c r="W170" s="152"/>
      <c r="X170" s="152"/>
      <c r="Y170" s="162"/>
      <c r="Z170" s="152"/>
    </row>
    <row r="171" spans="1:26" ht="17.25" x14ac:dyDescent="0.3">
      <c r="A171" s="152"/>
      <c r="B171" s="152"/>
      <c r="C171" s="35"/>
      <c r="D171" s="40" t="s">
        <v>633</v>
      </c>
      <c r="E171" s="78"/>
      <c r="F171" s="49"/>
      <c r="G171" s="50"/>
      <c r="H171" s="50"/>
      <c r="I171" s="50"/>
      <c r="J171" s="35"/>
      <c r="K171" s="39"/>
      <c r="L171" s="35"/>
      <c r="M171" s="35"/>
      <c r="N171" s="50"/>
      <c r="O171" s="35"/>
      <c r="P171" s="167"/>
      <c r="Q171" s="166"/>
      <c r="R171" s="166"/>
      <c r="S171" s="153"/>
      <c r="T171" s="152"/>
      <c r="U171" s="152"/>
      <c r="V171" s="152"/>
      <c r="W171" s="152"/>
      <c r="X171" s="152"/>
      <c r="Y171" s="162"/>
      <c r="Z171" s="152">
        <v>900</v>
      </c>
    </row>
    <row r="172" spans="1:26" ht="17.25" x14ac:dyDescent="0.3">
      <c r="A172" s="152"/>
      <c r="B172" s="152"/>
      <c r="C172" s="1" t="s">
        <v>563</v>
      </c>
      <c r="D172" s="1" t="s">
        <v>684</v>
      </c>
      <c r="E172" s="74">
        <v>109</v>
      </c>
      <c r="F172" s="3" t="s">
        <v>685</v>
      </c>
      <c r="G172" s="42">
        <v>46458</v>
      </c>
      <c r="H172" s="4"/>
      <c r="I172" s="4"/>
      <c r="J172" s="1"/>
      <c r="K172" s="2"/>
      <c r="L172" s="1"/>
      <c r="M172" s="1"/>
      <c r="N172" s="4">
        <f>SUM(G172+2000)</f>
        <v>48458</v>
      </c>
      <c r="O172" s="33">
        <f>G172*104%</f>
        <v>48316.32</v>
      </c>
      <c r="P172" s="4">
        <v>53745</v>
      </c>
      <c r="Q172" s="148"/>
      <c r="R172" s="33">
        <f t="shared" ref="R172" si="54">P172*103%</f>
        <v>55357.35</v>
      </c>
      <c r="S172" s="153"/>
      <c r="T172" s="152"/>
      <c r="U172" s="152"/>
      <c r="V172" s="152"/>
      <c r="W172" s="152"/>
      <c r="X172" s="152"/>
      <c r="Y172" s="150">
        <v>53745</v>
      </c>
      <c r="Z172" s="152"/>
    </row>
    <row r="173" spans="1:26" ht="17.25" x14ac:dyDescent="0.3">
      <c r="A173" s="152"/>
      <c r="B173" s="152"/>
      <c r="C173" s="1"/>
      <c r="D173" s="1" t="s">
        <v>680</v>
      </c>
      <c r="E173" s="74"/>
      <c r="F173" s="3"/>
      <c r="G173" s="42"/>
      <c r="H173" s="42"/>
      <c r="I173" s="42"/>
      <c r="J173" s="40"/>
      <c r="K173" s="47"/>
      <c r="L173" s="40"/>
      <c r="M173" s="40"/>
      <c r="N173" s="42"/>
      <c r="O173" s="40"/>
      <c r="P173" s="33"/>
      <c r="Q173" s="148"/>
      <c r="R173" s="148"/>
      <c r="S173" s="153"/>
      <c r="T173" s="152"/>
      <c r="U173" s="152"/>
      <c r="V173" s="152"/>
      <c r="W173" s="152"/>
      <c r="X173" s="152"/>
      <c r="Y173" s="151"/>
      <c r="Z173" s="152"/>
    </row>
    <row r="174" spans="1:26" ht="17.25" x14ac:dyDescent="0.3">
      <c r="A174" s="152"/>
      <c r="B174" s="152"/>
      <c r="C174" s="1"/>
      <c r="D174" s="1" t="s">
        <v>611</v>
      </c>
      <c r="E174" s="74"/>
      <c r="F174" s="3"/>
      <c r="G174" s="4"/>
      <c r="H174" s="4"/>
      <c r="I174" s="4"/>
      <c r="J174" s="1"/>
      <c r="K174" s="2"/>
      <c r="L174" s="1"/>
      <c r="M174" s="1"/>
      <c r="N174" s="4"/>
      <c r="O174" s="1"/>
      <c r="P174" s="33"/>
      <c r="Q174" s="148"/>
      <c r="R174" s="148"/>
      <c r="S174" s="153"/>
      <c r="T174" s="152"/>
      <c r="U174" s="152"/>
      <c r="V174" s="152"/>
      <c r="W174" s="152"/>
      <c r="X174" s="152"/>
      <c r="Y174" s="151"/>
      <c r="Z174" s="152"/>
    </row>
    <row r="175" spans="1:26" ht="17.25" x14ac:dyDescent="0.3">
      <c r="A175" s="152"/>
      <c r="B175" s="152"/>
      <c r="C175" s="1" t="s">
        <v>563</v>
      </c>
      <c r="D175" s="1" t="s">
        <v>684</v>
      </c>
      <c r="E175" s="74">
        <v>109</v>
      </c>
      <c r="F175" s="41" t="s">
        <v>701</v>
      </c>
      <c r="G175" s="4">
        <v>47089</v>
      </c>
      <c r="H175" s="4"/>
      <c r="I175" s="4"/>
      <c r="J175" s="1"/>
      <c r="K175" s="2"/>
      <c r="L175" s="1"/>
      <c r="M175" s="1"/>
      <c r="N175" s="4">
        <f>SUM(G175+2000)</f>
        <v>49089</v>
      </c>
      <c r="O175" s="33">
        <f>G175*104%</f>
        <v>48972.560000000005</v>
      </c>
      <c r="P175" s="4">
        <v>54415</v>
      </c>
      <c r="Q175" s="148"/>
      <c r="R175" s="33">
        <f>P175*103%</f>
        <v>56047.450000000004</v>
      </c>
      <c r="S175" s="153"/>
      <c r="T175" s="152"/>
      <c r="U175" s="152"/>
      <c r="V175" s="152"/>
      <c r="W175" s="152"/>
      <c r="X175" s="152"/>
      <c r="Y175" s="150">
        <v>54415</v>
      </c>
      <c r="Z175" s="152"/>
    </row>
    <row r="176" spans="1:26" ht="17.25" x14ac:dyDescent="0.3">
      <c r="A176" s="152"/>
      <c r="B176" s="152"/>
      <c r="C176" s="1"/>
      <c r="D176" s="1" t="s">
        <v>702</v>
      </c>
      <c r="E176" s="74"/>
      <c r="F176" s="41"/>
      <c r="G176" s="4"/>
      <c r="H176" s="4"/>
      <c r="I176" s="4"/>
      <c r="J176" s="1"/>
      <c r="K176" s="2"/>
      <c r="L176" s="1"/>
      <c r="M176" s="1"/>
      <c r="N176" s="4"/>
      <c r="O176" s="1"/>
      <c r="P176" s="33"/>
      <c r="Q176" s="148"/>
      <c r="R176" s="148"/>
      <c r="S176" s="153"/>
      <c r="T176" s="152"/>
      <c r="U176" s="152"/>
      <c r="V176" s="152"/>
      <c r="W176" s="152"/>
      <c r="X176" s="152"/>
      <c r="Y176" s="151"/>
      <c r="Z176" s="152"/>
    </row>
    <row r="177" spans="1:26" ht="17.25" x14ac:dyDescent="0.3">
      <c r="A177" s="152"/>
      <c r="B177" s="152"/>
      <c r="C177" s="1"/>
      <c r="D177" s="1" t="s">
        <v>611</v>
      </c>
      <c r="E177" s="74"/>
      <c r="F177" s="41"/>
      <c r="G177" s="4"/>
      <c r="H177" s="4"/>
      <c r="I177" s="4"/>
      <c r="J177" s="1"/>
      <c r="K177" s="2"/>
      <c r="L177" s="1"/>
      <c r="M177" s="1"/>
      <c r="N177" s="4"/>
      <c r="O177" s="1"/>
      <c r="P177" s="33"/>
      <c r="Q177" s="148"/>
      <c r="R177" s="148"/>
      <c r="S177" s="153"/>
      <c r="T177" s="152"/>
      <c r="U177" s="152"/>
      <c r="V177" s="152"/>
      <c r="W177" s="152"/>
      <c r="X177" s="152"/>
      <c r="Y177" s="151"/>
      <c r="Z177" s="152"/>
    </row>
    <row r="178" spans="1:26" ht="17.25" x14ac:dyDescent="0.3">
      <c r="A178" s="152"/>
      <c r="B178" s="152"/>
      <c r="C178" s="1"/>
      <c r="D178" s="1" t="s">
        <v>624</v>
      </c>
      <c r="E178" s="74"/>
      <c r="F178" s="41"/>
      <c r="G178" s="4"/>
      <c r="H178" s="4"/>
      <c r="I178" s="4"/>
      <c r="J178" s="1"/>
      <c r="K178" s="2"/>
      <c r="L178" s="1"/>
      <c r="M178" s="1"/>
      <c r="N178" s="4"/>
      <c r="O178" s="1"/>
      <c r="P178" s="33"/>
      <c r="Q178" s="148"/>
      <c r="R178" s="148"/>
      <c r="S178" s="153"/>
      <c r="T178" s="152"/>
      <c r="U178" s="152"/>
      <c r="V178" s="152"/>
      <c r="W178" s="152"/>
      <c r="X178" s="152"/>
      <c r="Y178" s="151"/>
      <c r="Z178" s="152">
        <v>1200</v>
      </c>
    </row>
    <row r="179" spans="1:26" ht="17.25" x14ac:dyDescent="0.3">
      <c r="A179" s="152"/>
      <c r="B179" s="152"/>
      <c r="C179" s="1" t="s">
        <v>563</v>
      </c>
      <c r="D179" s="1" t="s">
        <v>684</v>
      </c>
      <c r="E179" s="74">
        <v>109</v>
      </c>
      <c r="F179" s="3" t="s">
        <v>687</v>
      </c>
      <c r="G179" s="4">
        <v>49626</v>
      </c>
      <c r="H179" s="4"/>
      <c r="I179" s="4"/>
      <c r="J179" s="1"/>
      <c r="K179" s="2"/>
      <c r="L179" s="1"/>
      <c r="M179" s="1"/>
      <c r="N179" s="4">
        <f>SUM(G179+2000)</f>
        <v>51626</v>
      </c>
      <c r="O179" s="33">
        <f>G179*104%</f>
        <v>51611.040000000001</v>
      </c>
      <c r="P179" s="4">
        <v>57104</v>
      </c>
      <c r="Q179" s="148"/>
      <c r="R179" s="33">
        <f t="shared" ref="R179" si="55">P179*103%</f>
        <v>58817.120000000003</v>
      </c>
      <c r="S179" s="153"/>
      <c r="T179" s="152"/>
      <c r="U179" s="152"/>
      <c r="V179" s="152"/>
      <c r="W179" s="152"/>
      <c r="X179" s="152"/>
      <c r="Y179" s="150">
        <v>57104</v>
      </c>
      <c r="Z179" s="152"/>
    </row>
    <row r="180" spans="1:26" ht="17.25" x14ac:dyDescent="0.3">
      <c r="A180" s="152"/>
      <c r="B180" s="152"/>
      <c r="C180" s="1"/>
      <c r="D180" s="1" t="s">
        <v>680</v>
      </c>
      <c r="E180" s="74"/>
      <c r="F180" s="3"/>
      <c r="G180" s="4"/>
      <c r="H180" s="4"/>
      <c r="I180" s="4"/>
      <c r="J180" s="1"/>
      <c r="K180" s="2"/>
      <c r="L180" s="1"/>
      <c r="M180" s="1"/>
      <c r="N180" s="4"/>
      <c r="O180" s="1"/>
      <c r="P180" s="33"/>
      <c r="Q180" s="148"/>
      <c r="R180" s="148"/>
      <c r="S180" s="153"/>
      <c r="T180" s="152"/>
      <c r="U180" s="152"/>
      <c r="V180" s="152"/>
      <c r="W180" s="152"/>
      <c r="X180" s="152"/>
      <c r="Y180" s="151"/>
      <c r="Z180" s="152"/>
    </row>
    <row r="181" spans="1:26" ht="17.25" x14ac:dyDescent="0.3">
      <c r="A181" s="152"/>
      <c r="B181" s="152"/>
      <c r="C181" s="1"/>
      <c r="D181" s="1" t="s">
        <v>610</v>
      </c>
      <c r="E181" s="74"/>
      <c r="F181" s="3"/>
      <c r="G181" s="4"/>
      <c r="H181" s="4"/>
      <c r="I181" s="4"/>
      <c r="J181" s="1"/>
      <c r="K181" s="2"/>
      <c r="L181" s="1"/>
      <c r="M181" s="1"/>
      <c r="N181" s="4"/>
      <c r="O181" s="1"/>
      <c r="P181" s="33"/>
      <c r="Q181" s="148"/>
      <c r="R181" s="148"/>
      <c r="S181" s="153"/>
      <c r="T181" s="152"/>
      <c r="U181" s="152"/>
      <c r="V181" s="152"/>
      <c r="W181" s="152"/>
      <c r="X181" s="152"/>
      <c r="Y181" s="151"/>
      <c r="Z181" s="152">
        <v>1200</v>
      </c>
    </row>
    <row r="182" spans="1:26" ht="17.25" x14ac:dyDescent="0.3">
      <c r="A182" s="152"/>
      <c r="B182" s="152"/>
      <c r="C182" s="1"/>
      <c r="D182" s="1" t="s">
        <v>611</v>
      </c>
      <c r="E182" s="74"/>
      <c r="F182" s="3"/>
      <c r="G182" s="4"/>
      <c r="H182" s="4"/>
      <c r="I182" s="4"/>
      <c r="J182" s="1"/>
      <c r="K182" s="2"/>
      <c r="L182" s="1"/>
      <c r="M182" s="1"/>
      <c r="N182" s="4"/>
      <c r="O182" s="1"/>
      <c r="P182" s="33"/>
      <c r="Q182" s="148"/>
      <c r="R182" s="148"/>
      <c r="S182" s="153"/>
      <c r="T182" s="152"/>
      <c r="U182" s="152"/>
      <c r="V182" s="152"/>
      <c r="W182" s="152"/>
      <c r="X182" s="152"/>
      <c r="Y182" s="151"/>
      <c r="Z182" s="152"/>
    </row>
    <row r="183" spans="1:26" ht="17.25" x14ac:dyDescent="0.3">
      <c r="A183" s="152"/>
      <c r="B183" s="152"/>
      <c r="C183" s="1" t="s">
        <v>563</v>
      </c>
      <c r="D183" s="1" t="s">
        <v>684</v>
      </c>
      <c r="E183" s="74">
        <v>109</v>
      </c>
      <c r="F183" s="3" t="s">
        <v>686</v>
      </c>
      <c r="G183" s="4">
        <v>49200</v>
      </c>
      <c r="H183" s="4"/>
      <c r="I183" s="4"/>
      <c r="J183" s="1"/>
      <c r="K183" s="2"/>
      <c r="L183" s="1"/>
      <c r="M183" s="1"/>
      <c r="N183" s="4">
        <f>SUM(G183+2000)</f>
        <v>51200</v>
      </c>
      <c r="O183" s="33">
        <f>G183*104%</f>
        <v>51168</v>
      </c>
      <c r="P183" s="4">
        <v>56652</v>
      </c>
      <c r="Q183" s="148"/>
      <c r="R183" s="33">
        <f t="shared" ref="R183" si="56">P183*103%</f>
        <v>58351.560000000005</v>
      </c>
      <c r="S183" s="153"/>
      <c r="T183" s="152"/>
      <c r="U183" s="152"/>
      <c r="V183" s="152"/>
      <c r="W183" s="152"/>
      <c r="X183" s="152"/>
      <c r="Y183" s="150">
        <v>56652</v>
      </c>
      <c r="Z183" s="152"/>
    </row>
    <row r="184" spans="1:26" ht="17.25" x14ac:dyDescent="0.3">
      <c r="A184" s="152"/>
      <c r="B184" s="152"/>
      <c r="C184" s="1"/>
      <c r="D184" s="1" t="s">
        <v>680</v>
      </c>
      <c r="E184" s="74"/>
      <c r="F184" s="3"/>
      <c r="G184" s="4"/>
      <c r="H184" s="4"/>
      <c r="I184" s="4"/>
      <c r="J184" s="1"/>
      <c r="K184" s="2"/>
      <c r="L184" s="1"/>
      <c r="M184" s="1"/>
      <c r="N184" s="4"/>
      <c r="O184" s="1"/>
      <c r="P184" s="33"/>
      <c r="Q184" s="148"/>
      <c r="R184" s="148"/>
      <c r="S184" s="153"/>
      <c r="T184" s="152"/>
      <c r="U184" s="152"/>
      <c r="V184" s="152"/>
      <c r="W184" s="152"/>
      <c r="X184" s="152"/>
      <c r="Y184" s="151"/>
      <c r="Z184" s="152"/>
    </row>
    <row r="185" spans="1:26" ht="17.25" x14ac:dyDescent="0.3">
      <c r="A185" s="152"/>
      <c r="B185" s="152"/>
      <c r="C185" s="1"/>
      <c r="D185" s="1" t="s">
        <v>633</v>
      </c>
      <c r="E185" s="74"/>
      <c r="F185" s="3"/>
      <c r="G185" s="4"/>
      <c r="H185" s="4"/>
      <c r="I185" s="4"/>
      <c r="J185" s="1"/>
      <c r="K185" s="2"/>
      <c r="L185" s="1"/>
      <c r="M185" s="1"/>
      <c r="N185" s="4"/>
      <c r="O185" s="1"/>
      <c r="P185" s="33"/>
      <c r="Q185" s="148"/>
      <c r="R185" s="148"/>
      <c r="S185" s="153"/>
      <c r="T185" s="152"/>
      <c r="U185" s="152"/>
      <c r="V185" s="152"/>
      <c r="W185" s="152"/>
      <c r="X185" s="152"/>
      <c r="Y185" s="151"/>
      <c r="Z185" s="152">
        <v>900</v>
      </c>
    </row>
    <row r="186" spans="1:26" ht="17.25" x14ac:dyDescent="0.3">
      <c r="A186" s="152"/>
      <c r="B186" s="152"/>
      <c r="C186" s="1"/>
      <c r="D186" s="1" t="s">
        <v>611</v>
      </c>
      <c r="E186" s="74"/>
      <c r="F186" s="3"/>
      <c r="G186" s="4"/>
      <c r="H186" s="4"/>
      <c r="I186" s="4"/>
      <c r="J186" s="1"/>
      <c r="K186" s="2"/>
      <c r="L186" s="1"/>
      <c r="M186" s="1"/>
      <c r="N186" s="4"/>
      <c r="O186" s="1"/>
      <c r="P186" s="33"/>
      <c r="Q186" s="148"/>
      <c r="R186" s="148"/>
      <c r="S186" s="153"/>
      <c r="T186" s="152"/>
      <c r="U186" s="152"/>
      <c r="V186" s="152"/>
      <c r="W186" s="152"/>
      <c r="X186" s="152"/>
      <c r="Y186" s="151"/>
      <c r="Z186" s="152"/>
    </row>
    <row r="187" spans="1:26" ht="17.25" x14ac:dyDescent="0.3">
      <c r="A187" s="152"/>
      <c r="B187" s="152"/>
      <c r="C187" s="1" t="s">
        <v>563</v>
      </c>
      <c r="D187" s="1" t="s">
        <v>684</v>
      </c>
      <c r="E187" s="74">
        <v>109</v>
      </c>
      <c r="F187" s="3" t="s">
        <v>690</v>
      </c>
      <c r="G187" s="4">
        <v>59209</v>
      </c>
      <c r="H187" s="4"/>
      <c r="I187" s="4"/>
      <c r="J187" s="1"/>
      <c r="K187" s="2"/>
      <c r="L187" s="1"/>
      <c r="M187" s="1"/>
      <c r="N187" s="4">
        <f>SUM(G187+2000)</f>
        <v>61209</v>
      </c>
      <c r="O187" s="33">
        <f>G187*104%</f>
        <v>61577.36</v>
      </c>
      <c r="P187" s="4">
        <v>67261</v>
      </c>
      <c r="Q187" s="148"/>
      <c r="R187" s="33">
        <f t="shared" ref="R187" si="57">P187*103%</f>
        <v>69278.83</v>
      </c>
      <c r="S187" s="153"/>
      <c r="T187" s="152"/>
      <c r="U187" s="152"/>
      <c r="V187" s="152"/>
      <c r="W187" s="152"/>
      <c r="X187" s="152"/>
      <c r="Y187" s="150">
        <v>67261</v>
      </c>
      <c r="Z187" s="152"/>
    </row>
    <row r="188" spans="1:26" ht="17.25" x14ac:dyDescent="0.3">
      <c r="A188" s="152"/>
      <c r="B188" s="152"/>
      <c r="C188" s="1"/>
      <c r="D188" s="1" t="s">
        <v>619</v>
      </c>
      <c r="E188" s="74"/>
      <c r="F188" s="3"/>
      <c r="G188" s="4"/>
      <c r="H188" s="4"/>
      <c r="I188" s="4"/>
      <c r="J188" s="1"/>
      <c r="K188" s="2"/>
      <c r="L188" s="1"/>
      <c r="M188" s="1"/>
      <c r="N188" s="4"/>
      <c r="O188" s="1"/>
      <c r="P188" s="33"/>
      <c r="Q188" s="148"/>
      <c r="R188" s="148"/>
      <c r="S188" s="153"/>
      <c r="T188" s="152"/>
      <c r="U188" s="152"/>
      <c r="V188" s="152"/>
      <c r="W188" s="152"/>
      <c r="X188" s="152"/>
      <c r="Y188" s="151"/>
      <c r="Z188" s="152">
        <v>900</v>
      </c>
    </row>
    <row r="189" spans="1:26" ht="17.25" x14ac:dyDescent="0.3">
      <c r="A189" s="152"/>
      <c r="B189" s="152"/>
      <c r="C189" s="1"/>
      <c r="D189" s="1" t="s">
        <v>611</v>
      </c>
      <c r="E189" s="74"/>
      <c r="F189" s="3"/>
      <c r="G189" s="4"/>
      <c r="H189" s="4"/>
      <c r="I189" s="4"/>
      <c r="J189" s="1"/>
      <c r="K189" s="2"/>
      <c r="L189" s="1"/>
      <c r="M189" s="1"/>
      <c r="N189" s="4"/>
      <c r="O189" s="1"/>
      <c r="P189" s="33"/>
      <c r="Q189" s="148"/>
      <c r="R189" s="148"/>
      <c r="S189" s="153"/>
      <c r="T189" s="152"/>
      <c r="U189" s="152"/>
      <c r="V189" s="152"/>
      <c r="W189" s="152"/>
      <c r="X189" s="152"/>
      <c r="Y189" s="151"/>
      <c r="Z189" s="152"/>
    </row>
    <row r="190" spans="1:26" ht="17.25" x14ac:dyDescent="0.3">
      <c r="A190" s="152"/>
      <c r="B190" s="152"/>
      <c r="C190" s="1" t="s">
        <v>563</v>
      </c>
      <c r="D190" s="1" t="s">
        <v>684</v>
      </c>
      <c r="E190" s="74">
        <v>109</v>
      </c>
      <c r="F190" s="3" t="s">
        <v>693</v>
      </c>
      <c r="G190" s="4">
        <v>55130</v>
      </c>
      <c r="H190" s="4"/>
      <c r="I190" s="4"/>
      <c r="J190" s="1"/>
      <c r="K190" s="2"/>
      <c r="L190" s="1"/>
      <c r="M190" s="1"/>
      <c r="N190" s="4">
        <f>SUM(G190+2000)</f>
        <v>57130</v>
      </c>
      <c r="O190" s="33">
        <f>G190*104%</f>
        <v>57335.200000000004</v>
      </c>
      <c r="P190" s="4">
        <v>62938</v>
      </c>
      <c r="Q190" s="148"/>
      <c r="R190" s="33">
        <f t="shared" ref="R190" si="58">P190*103%</f>
        <v>64826.14</v>
      </c>
      <c r="S190" s="153"/>
      <c r="T190" s="152"/>
      <c r="U190" s="152"/>
      <c r="V190" s="152"/>
      <c r="W190" s="152"/>
      <c r="X190" s="152"/>
      <c r="Y190" s="150">
        <v>62938</v>
      </c>
      <c r="Z190" s="152"/>
    </row>
    <row r="191" spans="1:26" ht="17.25" x14ac:dyDescent="0.3">
      <c r="A191" s="152"/>
      <c r="B191" s="152"/>
      <c r="C191" s="1"/>
      <c r="D191" s="1" t="s">
        <v>680</v>
      </c>
      <c r="E191" s="74"/>
      <c r="F191" s="3"/>
      <c r="G191" s="4"/>
      <c r="H191" s="4"/>
      <c r="I191" s="4"/>
      <c r="J191" s="1"/>
      <c r="K191" s="2"/>
      <c r="L191" s="1"/>
      <c r="M191" s="1"/>
      <c r="N191" s="4"/>
      <c r="O191" s="1"/>
      <c r="P191" s="33"/>
      <c r="Q191" s="148"/>
      <c r="R191" s="148"/>
      <c r="S191" s="153"/>
      <c r="T191" s="152"/>
      <c r="U191" s="152"/>
      <c r="V191" s="152"/>
      <c r="W191" s="152"/>
      <c r="X191" s="152"/>
      <c r="Y191" s="151"/>
      <c r="Z191" s="152"/>
    </row>
    <row r="192" spans="1:26" ht="17.25" x14ac:dyDescent="0.3">
      <c r="A192" s="152"/>
      <c r="B192" s="152"/>
      <c r="C192" s="1"/>
      <c r="D192" s="1" t="s">
        <v>619</v>
      </c>
      <c r="E192" s="74"/>
      <c r="F192" s="3"/>
      <c r="G192" s="4"/>
      <c r="H192" s="4"/>
      <c r="I192" s="4"/>
      <c r="J192" s="1"/>
      <c r="K192" s="2"/>
      <c r="L192" s="1"/>
      <c r="M192" s="1"/>
      <c r="N192" s="4"/>
      <c r="O192" s="1"/>
      <c r="P192" s="33"/>
      <c r="Q192" s="148"/>
      <c r="R192" s="148"/>
      <c r="S192" s="153"/>
      <c r="T192" s="152"/>
      <c r="U192" s="152"/>
      <c r="V192" s="152"/>
      <c r="W192" s="152"/>
      <c r="X192" s="152"/>
      <c r="Y192" s="151"/>
      <c r="Z192" s="152">
        <v>900</v>
      </c>
    </row>
    <row r="193" spans="1:26" ht="17.25" x14ac:dyDescent="0.3">
      <c r="A193" s="152"/>
      <c r="B193" s="152"/>
      <c r="C193" s="1"/>
      <c r="D193" s="1" t="s">
        <v>611</v>
      </c>
      <c r="E193" s="74"/>
      <c r="F193" s="3"/>
      <c r="G193" s="4"/>
      <c r="H193" s="4"/>
      <c r="I193" s="4"/>
      <c r="J193" s="1"/>
      <c r="K193" s="2"/>
      <c r="L193" s="1"/>
      <c r="M193" s="1"/>
      <c r="N193" s="4"/>
      <c r="O193" s="1"/>
      <c r="P193" s="33"/>
      <c r="Q193" s="148"/>
      <c r="R193" s="148"/>
      <c r="S193" s="153"/>
      <c r="T193" s="152"/>
      <c r="U193" s="152"/>
      <c r="V193" s="152"/>
      <c r="W193" s="152"/>
      <c r="X193" s="152"/>
      <c r="Y193" s="151"/>
      <c r="Z193" s="152"/>
    </row>
    <row r="194" spans="1:26" ht="17.25" x14ac:dyDescent="0.3">
      <c r="A194" s="152"/>
      <c r="B194" s="152"/>
      <c r="C194" s="1" t="s">
        <v>563</v>
      </c>
      <c r="D194" s="40" t="s">
        <v>708</v>
      </c>
      <c r="E194" s="78">
        <v>109</v>
      </c>
      <c r="F194" s="41" t="s">
        <v>709</v>
      </c>
      <c r="G194" s="4">
        <v>56000</v>
      </c>
      <c r="H194" s="4"/>
      <c r="I194" s="4"/>
      <c r="J194" s="1"/>
      <c r="K194" s="2"/>
      <c r="L194" s="1"/>
      <c r="M194" s="1"/>
      <c r="N194" s="4">
        <f>SUM(G194+2000)</f>
        <v>58000</v>
      </c>
      <c r="O194" s="33">
        <f>G194*104%</f>
        <v>58240</v>
      </c>
      <c r="P194" s="4">
        <v>63860</v>
      </c>
      <c r="Q194" s="148"/>
      <c r="R194" s="33">
        <f t="shared" ref="R194" si="59">P194*103%</f>
        <v>65775.8</v>
      </c>
      <c r="S194" s="153"/>
      <c r="T194" s="152"/>
      <c r="U194" s="152"/>
      <c r="V194" s="152"/>
      <c r="W194" s="152"/>
      <c r="X194" s="152"/>
      <c r="Y194" s="150">
        <v>63860</v>
      </c>
      <c r="Z194" s="152"/>
    </row>
    <row r="195" spans="1:26" ht="17.25" x14ac:dyDescent="0.3">
      <c r="A195" s="152"/>
      <c r="B195" s="152"/>
      <c r="C195" s="1"/>
      <c r="D195" s="1" t="s">
        <v>624</v>
      </c>
      <c r="E195" s="78"/>
      <c r="F195" s="41"/>
      <c r="G195" s="4"/>
      <c r="H195" s="4"/>
      <c r="I195" s="4"/>
      <c r="J195" s="1"/>
      <c r="K195" s="2"/>
      <c r="L195" s="1"/>
      <c r="M195" s="1"/>
      <c r="N195" s="4"/>
      <c r="O195" s="33"/>
      <c r="P195" s="4"/>
      <c r="Q195" s="148"/>
      <c r="R195" s="148"/>
      <c r="S195" s="153"/>
      <c r="T195" s="152"/>
      <c r="U195" s="152"/>
      <c r="V195" s="152"/>
      <c r="W195" s="152"/>
      <c r="X195" s="152"/>
      <c r="Y195" s="150"/>
      <c r="Z195" s="152">
        <v>1200</v>
      </c>
    </row>
    <row r="196" spans="1:26" ht="17.25" x14ac:dyDescent="0.3">
      <c r="A196" s="152"/>
      <c r="B196" s="152"/>
      <c r="C196" s="1"/>
      <c r="D196" s="1" t="s">
        <v>611</v>
      </c>
      <c r="E196" s="78"/>
      <c r="F196" s="41"/>
      <c r="G196" s="4"/>
      <c r="H196" s="4"/>
      <c r="I196" s="4"/>
      <c r="J196" s="1"/>
      <c r="K196" s="2"/>
      <c r="L196" s="1"/>
      <c r="M196" s="1"/>
      <c r="N196" s="4"/>
      <c r="O196" s="33"/>
      <c r="P196" s="4"/>
      <c r="Q196" s="148"/>
      <c r="R196" s="148"/>
      <c r="S196" s="153"/>
      <c r="T196" s="152"/>
      <c r="U196" s="152"/>
      <c r="V196" s="152"/>
      <c r="W196" s="152"/>
      <c r="X196" s="152"/>
      <c r="Y196" s="150"/>
      <c r="Z196" s="152"/>
    </row>
    <row r="197" spans="1:26" ht="17.25" x14ac:dyDescent="0.3">
      <c r="A197" s="152"/>
      <c r="B197" s="152"/>
      <c r="C197" s="1" t="s">
        <v>563</v>
      </c>
      <c r="D197" s="52" t="s">
        <v>1077</v>
      </c>
      <c r="E197" s="74">
        <v>109</v>
      </c>
      <c r="F197" s="60" t="s">
        <v>707</v>
      </c>
      <c r="G197" s="42">
        <v>47000</v>
      </c>
      <c r="H197" s="4"/>
      <c r="I197" s="4"/>
      <c r="J197" s="1"/>
      <c r="K197" s="2"/>
      <c r="L197" s="1"/>
      <c r="M197" s="1"/>
      <c r="N197" s="4">
        <f>SUM(G197+2000)</f>
        <v>49000</v>
      </c>
      <c r="O197" s="33">
        <f>G197*104%</f>
        <v>48880</v>
      </c>
      <c r="P197" s="4">
        <v>54320</v>
      </c>
      <c r="Q197" s="148"/>
      <c r="R197" s="33">
        <f t="shared" ref="R197" si="60">P197*103%</f>
        <v>55949.599999999999</v>
      </c>
      <c r="S197" s="153"/>
      <c r="T197" s="152"/>
      <c r="U197" s="152"/>
      <c r="V197" s="152"/>
      <c r="W197" s="152"/>
      <c r="X197" s="152"/>
      <c r="Y197" s="150">
        <v>54320</v>
      </c>
      <c r="Z197" s="152"/>
    </row>
    <row r="198" spans="1:26" ht="17.25" x14ac:dyDescent="0.3">
      <c r="A198" s="152"/>
      <c r="B198" s="152"/>
      <c r="C198" s="1"/>
      <c r="D198" s="52" t="s">
        <v>706</v>
      </c>
      <c r="E198" s="74"/>
      <c r="F198" s="60"/>
      <c r="G198" s="42"/>
      <c r="H198" s="42"/>
      <c r="I198" s="42"/>
      <c r="J198" s="40"/>
      <c r="K198" s="47"/>
      <c r="L198" s="40"/>
      <c r="M198" s="40"/>
      <c r="N198" s="42"/>
      <c r="O198" s="40"/>
      <c r="P198" s="33"/>
      <c r="Q198" s="148"/>
      <c r="R198" s="148"/>
      <c r="S198" s="153"/>
      <c r="T198" s="152"/>
      <c r="U198" s="152"/>
      <c r="V198" s="152"/>
      <c r="W198" s="152"/>
      <c r="X198" s="152"/>
      <c r="Y198" s="151"/>
      <c r="Z198" s="152"/>
    </row>
    <row r="199" spans="1:26" ht="17.25" x14ac:dyDescent="0.3">
      <c r="A199" s="152"/>
      <c r="B199" s="152"/>
      <c r="C199" s="1"/>
      <c r="D199" s="1" t="s">
        <v>639</v>
      </c>
      <c r="E199" s="74"/>
      <c r="F199" s="60"/>
      <c r="G199" s="42"/>
      <c r="H199" s="42"/>
      <c r="I199" s="42"/>
      <c r="J199" s="40"/>
      <c r="K199" s="47"/>
      <c r="L199" s="40"/>
      <c r="M199" s="40"/>
      <c r="N199" s="42"/>
      <c r="O199" s="40"/>
      <c r="P199" s="33"/>
      <c r="Q199" s="148"/>
      <c r="R199" s="148"/>
      <c r="S199" s="153"/>
      <c r="T199" s="152"/>
      <c r="U199" s="152"/>
      <c r="V199" s="152"/>
      <c r="W199" s="152"/>
      <c r="X199" s="152"/>
      <c r="Y199" s="151"/>
      <c r="Z199" s="152">
        <v>600</v>
      </c>
    </row>
    <row r="200" spans="1:26" ht="17.25" x14ac:dyDescent="0.3">
      <c r="A200" s="152"/>
      <c r="B200" s="152"/>
      <c r="C200" s="1"/>
      <c r="D200" s="52" t="s">
        <v>611</v>
      </c>
      <c r="E200" s="74"/>
      <c r="F200" s="60"/>
      <c r="G200" s="4"/>
      <c r="H200" s="4"/>
      <c r="I200" s="4"/>
      <c r="J200" s="1"/>
      <c r="K200" s="2"/>
      <c r="L200" s="1"/>
      <c r="M200" s="1"/>
      <c r="N200" s="4"/>
      <c r="O200" s="1"/>
      <c r="P200" s="33"/>
      <c r="Q200" s="148"/>
      <c r="R200" s="148"/>
      <c r="S200" s="153"/>
      <c r="T200" s="152"/>
      <c r="U200" s="152"/>
      <c r="V200" s="152"/>
      <c r="W200" s="152"/>
      <c r="X200" s="152"/>
      <c r="Y200" s="151"/>
      <c r="Z200" s="152"/>
    </row>
    <row r="201" spans="1:26" ht="17.25" x14ac:dyDescent="0.3">
      <c r="A201" s="152"/>
      <c r="B201" s="152"/>
      <c r="C201" s="1" t="s">
        <v>563</v>
      </c>
      <c r="D201" s="40" t="s">
        <v>708</v>
      </c>
      <c r="E201" s="78">
        <v>109</v>
      </c>
      <c r="F201" s="41" t="s">
        <v>710</v>
      </c>
      <c r="G201" s="42">
        <v>56000</v>
      </c>
      <c r="H201" s="42"/>
      <c r="I201" s="42"/>
      <c r="J201" s="40"/>
      <c r="K201" s="47" t="s">
        <v>711</v>
      </c>
      <c r="L201" s="1"/>
      <c r="M201" s="1"/>
      <c r="N201" s="4">
        <f>SUM(G201+2000)</f>
        <v>58000</v>
      </c>
      <c r="O201" s="33">
        <f>G201*104%</f>
        <v>58240</v>
      </c>
      <c r="P201" s="4">
        <v>63860</v>
      </c>
      <c r="Q201" s="148"/>
      <c r="R201" s="33">
        <f t="shared" ref="R201" si="61">P201*103%</f>
        <v>65775.8</v>
      </c>
      <c r="S201" s="153"/>
      <c r="T201" s="152"/>
      <c r="U201" s="152"/>
      <c r="V201" s="152"/>
      <c r="W201" s="152"/>
      <c r="X201" s="152"/>
      <c r="Y201" s="150">
        <v>63860</v>
      </c>
      <c r="Z201" s="152"/>
    </row>
    <row r="202" spans="1:26" ht="17.25" x14ac:dyDescent="0.3">
      <c r="A202" s="152"/>
      <c r="B202" s="152"/>
      <c r="C202" s="1"/>
      <c r="D202" s="52" t="s">
        <v>611</v>
      </c>
      <c r="E202" s="78"/>
      <c r="F202" s="41"/>
      <c r="G202" s="42"/>
      <c r="H202" s="42"/>
      <c r="I202" s="42"/>
      <c r="J202" s="40"/>
      <c r="K202" s="47"/>
      <c r="L202" s="1"/>
      <c r="M202" s="1"/>
      <c r="N202" s="4"/>
      <c r="O202" s="33"/>
      <c r="P202" s="4"/>
      <c r="Q202" s="148"/>
      <c r="R202" s="33"/>
      <c r="S202" s="153"/>
      <c r="T202" s="152"/>
      <c r="U202" s="152"/>
      <c r="V202" s="152"/>
      <c r="W202" s="152"/>
      <c r="X202" s="152"/>
      <c r="Y202" s="150"/>
      <c r="Z202" s="152"/>
    </row>
    <row r="203" spans="1:26" ht="17.25" x14ac:dyDescent="0.3">
      <c r="A203" s="152"/>
      <c r="B203" s="152"/>
      <c r="C203" s="40"/>
      <c r="D203" s="40" t="s">
        <v>712</v>
      </c>
      <c r="E203" s="78"/>
      <c r="F203" s="41"/>
      <c r="G203" s="42"/>
      <c r="H203" s="42"/>
      <c r="I203" s="42"/>
      <c r="J203" s="40"/>
      <c r="K203" s="40"/>
      <c r="L203" s="1"/>
      <c r="M203" s="1"/>
      <c r="N203" s="4"/>
      <c r="O203" s="1"/>
      <c r="P203" s="33"/>
      <c r="Q203" s="148"/>
      <c r="R203" s="148"/>
      <c r="S203" s="153"/>
      <c r="T203" s="152"/>
      <c r="U203" s="152"/>
      <c r="V203" s="152"/>
      <c r="W203" s="152"/>
      <c r="X203" s="152"/>
      <c r="Y203" s="151"/>
      <c r="Z203" s="152">
        <v>1200</v>
      </c>
    </row>
    <row r="204" spans="1:26" ht="17.25" x14ac:dyDescent="0.3">
      <c r="A204" s="152"/>
      <c r="B204" s="152"/>
      <c r="C204" s="1" t="s">
        <v>563</v>
      </c>
      <c r="D204" s="40" t="s">
        <v>1078</v>
      </c>
      <c r="E204" s="78">
        <v>109</v>
      </c>
      <c r="F204" s="41" t="s">
        <v>713</v>
      </c>
      <c r="G204" s="42">
        <v>56000</v>
      </c>
      <c r="H204" s="42"/>
      <c r="I204" s="42"/>
      <c r="J204" s="40"/>
      <c r="K204" s="47"/>
      <c r="L204" s="1"/>
      <c r="M204" s="1"/>
      <c r="N204" s="4">
        <f>SUM(G204+2000)</f>
        <v>58000</v>
      </c>
      <c r="O204" s="33">
        <f>G204*104%</f>
        <v>58240</v>
      </c>
      <c r="P204" s="4">
        <v>63860</v>
      </c>
      <c r="Q204" s="148"/>
      <c r="R204" s="33">
        <f t="shared" ref="R204" si="62">P204*103%</f>
        <v>65775.8</v>
      </c>
      <c r="S204" s="153"/>
      <c r="T204" s="152"/>
      <c r="U204" s="152"/>
      <c r="V204" s="152"/>
      <c r="W204" s="152"/>
      <c r="X204" s="152"/>
      <c r="Y204" s="150">
        <v>63860</v>
      </c>
      <c r="Z204" s="152"/>
    </row>
    <row r="205" spans="1:26" ht="17.25" x14ac:dyDescent="0.3">
      <c r="A205" s="152"/>
      <c r="B205" s="152"/>
      <c r="C205" s="1"/>
      <c r="D205" s="1" t="s">
        <v>619</v>
      </c>
      <c r="E205" s="78"/>
      <c r="F205" s="41"/>
      <c r="G205" s="42"/>
      <c r="H205" s="42"/>
      <c r="I205" s="42"/>
      <c r="J205" s="40"/>
      <c r="K205" s="47"/>
      <c r="L205" s="1"/>
      <c r="M205" s="1"/>
      <c r="N205" s="4"/>
      <c r="O205" s="33"/>
      <c r="P205" s="4"/>
      <c r="Q205" s="148"/>
      <c r="R205" s="33"/>
      <c r="S205" s="153"/>
      <c r="T205" s="152"/>
      <c r="U205" s="152"/>
      <c r="V205" s="152"/>
      <c r="W205" s="152"/>
      <c r="X205" s="152"/>
      <c r="Y205" s="150"/>
      <c r="Z205" s="152">
        <v>900</v>
      </c>
    </row>
    <row r="206" spans="1:26" ht="17.25" x14ac:dyDescent="0.3">
      <c r="A206" s="152"/>
      <c r="B206" s="152"/>
      <c r="C206" s="40"/>
      <c r="D206" s="52" t="s">
        <v>611</v>
      </c>
      <c r="E206" s="78"/>
      <c r="F206" s="41"/>
      <c r="G206" s="42"/>
      <c r="H206" s="42"/>
      <c r="I206" s="42"/>
      <c r="J206" s="40"/>
      <c r="K206" s="47"/>
      <c r="L206" s="1"/>
      <c r="M206" s="1"/>
      <c r="N206" s="4">
        <f>SUM(G206+2000)</f>
        <v>2000</v>
      </c>
      <c r="O206" s="1"/>
      <c r="P206" s="33"/>
      <c r="Q206" s="148"/>
      <c r="R206" s="148"/>
      <c r="S206" s="153"/>
      <c r="T206" s="152"/>
      <c r="U206" s="152"/>
      <c r="V206" s="152"/>
      <c r="W206" s="152"/>
      <c r="X206" s="152"/>
      <c r="Y206" s="151"/>
      <c r="Z206" s="152"/>
    </row>
    <row r="207" spans="1:26" ht="17.25" x14ac:dyDescent="0.3">
      <c r="A207" s="152"/>
      <c r="B207" s="152"/>
      <c r="C207" s="1" t="s">
        <v>563</v>
      </c>
      <c r="D207" s="1" t="s">
        <v>677</v>
      </c>
      <c r="E207" s="74">
        <v>109</v>
      </c>
      <c r="F207" s="3" t="s">
        <v>681</v>
      </c>
      <c r="G207" s="4">
        <v>50186</v>
      </c>
      <c r="H207" s="4"/>
      <c r="I207" s="4"/>
      <c r="J207" s="1"/>
      <c r="K207" s="2" t="s">
        <v>679</v>
      </c>
      <c r="L207" s="1"/>
      <c r="M207" s="1"/>
      <c r="N207" s="4">
        <f>SUM(G207+2000)</f>
        <v>52186</v>
      </c>
      <c r="O207" s="33">
        <f>G207*104%</f>
        <v>52193.440000000002</v>
      </c>
      <c r="P207" s="4">
        <v>57697</v>
      </c>
      <c r="Q207" s="148"/>
      <c r="R207" s="33">
        <f t="shared" ref="R207" si="63">P207*103%</f>
        <v>59427.91</v>
      </c>
      <c r="S207" s="153"/>
      <c r="T207" s="152"/>
      <c r="U207" s="152"/>
      <c r="V207" s="152"/>
      <c r="W207" s="152"/>
      <c r="X207" s="152"/>
      <c r="Y207" s="150">
        <v>57697</v>
      </c>
      <c r="Z207" s="152"/>
    </row>
    <row r="208" spans="1:26" ht="17.25" x14ac:dyDescent="0.3">
      <c r="A208" s="152"/>
      <c r="B208" s="152"/>
      <c r="C208" s="1"/>
      <c r="D208" s="1" t="s">
        <v>680</v>
      </c>
      <c r="E208" s="74"/>
      <c r="F208" s="3"/>
      <c r="G208" s="4"/>
      <c r="H208" s="4"/>
      <c r="I208" s="4"/>
      <c r="J208" s="1"/>
      <c r="K208" s="2"/>
      <c r="L208" s="1"/>
      <c r="M208" s="1"/>
      <c r="N208" s="4"/>
      <c r="O208" s="1"/>
      <c r="P208" s="33"/>
      <c r="Q208" s="148"/>
      <c r="R208" s="148"/>
      <c r="S208" s="153"/>
      <c r="T208" s="152"/>
      <c r="U208" s="152"/>
      <c r="V208" s="152"/>
      <c r="W208" s="152"/>
      <c r="X208" s="152"/>
      <c r="Y208" s="151"/>
      <c r="Z208" s="152"/>
    </row>
    <row r="209" spans="1:26" ht="17.25" x14ac:dyDescent="0.3">
      <c r="A209" s="152"/>
      <c r="B209" s="152"/>
      <c r="C209" s="1"/>
      <c r="D209" s="1" t="s">
        <v>633</v>
      </c>
      <c r="E209" s="74"/>
      <c r="F209" s="3"/>
      <c r="G209" s="4"/>
      <c r="H209" s="4"/>
      <c r="I209" s="4"/>
      <c r="J209" s="1"/>
      <c r="K209" s="2"/>
      <c r="L209" s="1"/>
      <c r="M209" s="1"/>
      <c r="N209" s="4"/>
      <c r="O209" s="1"/>
      <c r="P209" s="33"/>
      <c r="Q209" s="148"/>
      <c r="R209" s="148"/>
      <c r="S209" s="153"/>
      <c r="T209" s="152"/>
      <c r="U209" s="152"/>
      <c r="V209" s="152"/>
      <c r="W209" s="152"/>
      <c r="X209" s="152"/>
      <c r="Y209" s="151"/>
      <c r="Z209" s="152">
        <v>900</v>
      </c>
    </row>
    <row r="210" spans="1:26" ht="17.25" x14ac:dyDescent="0.3">
      <c r="A210" s="152"/>
      <c r="B210" s="152"/>
      <c r="C210" s="1" t="s">
        <v>563</v>
      </c>
      <c r="D210" s="1" t="s">
        <v>677</v>
      </c>
      <c r="E210" s="74">
        <v>109</v>
      </c>
      <c r="F210" s="3" t="s">
        <v>683</v>
      </c>
      <c r="G210" s="4">
        <v>47763</v>
      </c>
      <c r="H210" s="4"/>
      <c r="I210" s="4"/>
      <c r="J210" s="1"/>
      <c r="K210" s="2"/>
      <c r="L210" s="1"/>
      <c r="M210" s="1"/>
      <c r="N210" s="4">
        <f>SUM(G210+2000)</f>
        <v>49763</v>
      </c>
      <c r="O210" s="33">
        <f>G210*104%</f>
        <v>49673.520000000004</v>
      </c>
      <c r="P210" s="4">
        <v>55129</v>
      </c>
      <c r="Q210" s="148"/>
      <c r="R210" s="33">
        <f t="shared" ref="R210" si="64">P210*103%</f>
        <v>56782.87</v>
      </c>
      <c r="S210" s="153"/>
      <c r="T210" s="152"/>
      <c r="U210" s="152"/>
      <c r="V210" s="152"/>
      <c r="W210" s="152"/>
      <c r="X210" s="152"/>
      <c r="Y210" s="150">
        <v>55129</v>
      </c>
      <c r="Z210" s="152"/>
    </row>
    <row r="211" spans="1:26" ht="17.25" x14ac:dyDescent="0.3">
      <c r="A211" s="152"/>
      <c r="B211" s="152"/>
      <c r="C211" s="1"/>
      <c r="D211" s="1" t="s">
        <v>680</v>
      </c>
      <c r="E211" s="74"/>
      <c r="F211" s="3"/>
      <c r="G211" s="4"/>
      <c r="H211" s="4"/>
      <c r="I211" s="4"/>
      <c r="J211" s="1"/>
      <c r="K211" s="2"/>
      <c r="L211" s="1"/>
      <c r="M211" s="1"/>
      <c r="N211" s="4"/>
      <c r="O211" s="1"/>
      <c r="P211" s="33"/>
      <c r="Q211" s="148"/>
      <c r="R211" s="148"/>
      <c r="S211" s="153"/>
      <c r="T211" s="152"/>
      <c r="U211" s="152"/>
      <c r="V211" s="152"/>
      <c r="W211" s="152"/>
      <c r="X211" s="152"/>
      <c r="Y211" s="151"/>
      <c r="Z211" s="152"/>
    </row>
    <row r="212" spans="1:26" ht="17.25" x14ac:dyDescent="0.3">
      <c r="A212" s="152"/>
      <c r="B212" s="152"/>
      <c r="C212" s="1"/>
      <c r="D212" s="1" t="s">
        <v>1192</v>
      </c>
      <c r="E212" s="74"/>
      <c r="F212" s="3"/>
      <c r="G212" s="4"/>
      <c r="H212" s="4"/>
      <c r="I212" s="4"/>
      <c r="J212" s="1"/>
      <c r="K212" s="2"/>
      <c r="L212" s="1"/>
      <c r="M212" s="1"/>
      <c r="N212" s="4"/>
      <c r="O212" s="1"/>
      <c r="P212" s="33"/>
      <c r="Q212" s="148"/>
      <c r="R212" s="148"/>
      <c r="S212" s="153"/>
      <c r="T212" s="152"/>
      <c r="U212" s="152"/>
      <c r="V212" s="152"/>
      <c r="W212" s="152"/>
      <c r="X212" s="152"/>
      <c r="Y212" s="151"/>
      <c r="Z212" s="152">
        <v>900</v>
      </c>
    </row>
    <row r="213" spans="1:26" ht="17.25" x14ac:dyDescent="0.3">
      <c r="A213" s="152"/>
      <c r="B213" s="152"/>
      <c r="C213" s="1" t="s">
        <v>563</v>
      </c>
      <c r="D213" s="1" t="s">
        <v>677</v>
      </c>
      <c r="E213" s="74">
        <v>109</v>
      </c>
      <c r="F213" s="3" t="s">
        <v>682</v>
      </c>
      <c r="G213" s="4">
        <v>50186</v>
      </c>
      <c r="H213" s="4"/>
      <c r="I213" s="4"/>
      <c r="J213" s="1"/>
      <c r="K213" s="2" t="s">
        <v>679</v>
      </c>
      <c r="L213" s="1"/>
      <c r="M213" s="1"/>
      <c r="N213" s="4">
        <f>SUM(G213+2000)</f>
        <v>52186</v>
      </c>
      <c r="O213" s="33">
        <f>G213*104%</f>
        <v>52193.440000000002</v>
      </c>
      <c r="P213" s="4">
        <v>57697</v>
      </c>
      <c r="Q213" s="148"/>
      <c r="R213" s="33">
        <f t="shared" ref="R213" si="65">P213*103%</f>
        <v>59427.91</v>
      </c>
      <c r="S213" s="153"/>
      <c r="T213" s="152"/>
      <c r="U213" s="152"/>
      <c r="V213" s="152"/>
      <c r="W213" s="152"/>
      <c r="X213" s="152"/>
      <c r="Y213" s="150">
        <v>57697</v>
      </c>
      <c r="Z213" s="152"/>
    </row>
    <row r="214" spans="1:26" ht="17.25" x14ac:dyDescent="0.3">
      <c r="A214" s="152"/>
      <c r="B214" s="152"/>
      <c r="C214" s="1"/>
      <c r="D214" s="1" t="s">
        <v>680</v>
      </c>
      <c r="E214" s="74"/>
      <c r="F214" s="3"/>
      <c r="G214" s="4"/>
      <c r="H214" s="4"/>
      <c r="I214" s="4"/>
      <c r="J214" s="1"/>
      <c r="K214" s="2"/>
      <c r="L214" s="1"/>
      <c r="M214" s="1"/>
      <c r="N214" s="4"/>
      <c r="O214" s="1"/>
      <c r="P214" s="33"/>
      <c r="Q214" s="148"/>
      <c r="R214" s="148"/>
      <c r="S214" s="153"/>
      <c r="T214" s="152"/>
      <c r="U214" s="152"/>
      <c r="V214" s="152"/>
      <c r="W214" s="152"/>
      <c r="X214" s="152"/>
      <c r="Y214" s="151"/>
      <c r="Z214" s="152"/>
    </row>
    <row r="215" spans="1:26" ht="17.25" x14ac:dyDescent="0.3">
      <c r="A215" s="152"/>
      <c r="B215" s="152"/>
      <c r="C215" s="1"/>
      <c r="D215" s="1" t="s">
        <v>1193</v>
      </c>
      <c r="E215" s="74"/>
      <c r="F215" s="3"/>
      <c r="G215" s="4"/>
      <c r="H215" s="4"/>
      <c r="I215" s="4"/>
      <c r="J215" s="1"/>
      <c r="K215" s="2"/>
      <c r="L215" s="1"/>
      <c r="M215" s="1"/>
      <c r="N215" s="4"/>
      <c r="O215" s="1"/>
      <c r="P215" s="33"/>
      <c r="Q215" s="148"/>
      <c r="R215" s="148"/>
      <c r="S215" s="153"/>
      <c r="T215" s="152"/>
      <c r="U215" s="152"/>
      <c r="V215" s="152"/>
      <c r="W215" s="152"/>
      <c r="X215" s="152"/>
      <c r="Y215" s="151"/>
      <c r="Z215" s="152">
        <v>900</v>
      </c>
    </row>
    <row r="216" spans="1:26" ht="17.25" x14ac:dyDescent="0.3">
      <c r="A216" s="152"/>
      <c r="B216" s="152"/>
      <c r="C216" s="1" t="s">
        <v>563</v>
      </c>
      <c r="D216" s="1" t="s">
        <v>677</v>
      </c>
      <c r="E216" s="74">
        <v>109</v>
      </c>
      <c r="F216" s="3" t="s">
        <v>678</v>
      </c>
      <c r="G216" s="4">
        <v>50186</v>
      </c>
      <c r="H216" s="4"/>
      <c r="I216" s="4"/>
      <c r="J216" s="1"/>
      <c r="K216" s="2" t="s">
        <v>679</v>
      </c>
      <c r="L216" s="1"/>
      <c r="M216" s="1"/>
      <c r="N216" s="4">
        <f>SUM(G216+2000)</f>
        <v>52186</v>
      </c>
      <c r="O216" s="33">
        <f>G216*104%</f>
        <v>52193.440000000002</v>
      </c>
      <c r="P216" s="4">
        <v>57697</v>
      </c>
      <c r="Q216" s="148"/>
      <c r="R216" s="33">
        <f t="shared" ref="R216" si="66">P216*103%</f>
        <v>59427.91</v>
      </c>
      <c r="S216" s="153"/>
      <c r="T216" s="152"/>
      <c r="U216" s="152"/>
      <c r="V216" s="152"/>
      <c r="W216" s="152"/>
      <c r="X216" s="152"/>
      <c r="Y216" s="150">
        <v>57697</v>
      </c>
      <c r="Z216" s="152"/>
    </row>
    <row r="217" spans="1:26" ht="17.25" x14ac:dyDescent="0.3">
      <c r="A217" s="152"/>
      <c r="B217" s="152"/>
      <c r="C217" s="1"/>
      <c r="D217" s="1" t="s">
        <v>680</v>
      </c>
      <c r="E217" s="74"/>
      <c r="F217" s="3"/>
      <c r="G217" s="4"/>
      <c r="H217" s="4"/>
      <c r="I217" s="4"/>
      <c r="J217" s="1"/>
      <c r="K217" s="2"/>
      <c r="L217" s="1"/>
      <c r="M217" s="1"/>
      <c r="N217" s="4"/>
      <c r="O217" s="1"/>
      <c r="P217" s="33"/>
      <c r="Q217" s="148"/>
      <c r="R217" s="148"/>
      <c r="S217" s="153"/>
      <c r="T217" s="152"/>
      <c r="U217" s="152"/>
      <c r="V217" s="152"/>
      <c r="W217" s="152"/>
      <c r="X217" s="152"/>
      <c r="Y217" s="151"/>
      <c r="Z217" s="152"/>
    </row>
    <row r="218" spans="1:26" ht="17.25" x14ac:dyDescent="0.3">
      <c r="A218" s="152"/>
      <c r="B218" s="152"/>
      <c r="C218" s="1"/>
      <c r="D218" s="1" t="s">
        <v>624</v>
      </c>
      <c r="E218" s="74"/>
      <c r="F218" s="3"/>
      <c r="G218" s="4"/>
      <c r="H218" s="4"/>
      <c r="I218" s="4"/>
      <c r="J218" s="1"/>
      <c r="K218" s="2"/>
      <c r="L218" s="1"/>
      <c r="M218" s="1"/>
      <c r="N218" s="4"/>
      <c r="O218" s="1"/>
      <c r="P218" s="33"/>
      <c r="Q218" s="148"/>
      <c r="R218" s="148"/>
      <c r="S218" s="153"/>
      <c r="T218" s="152"/>
      <c r="U218" s="152"/>
      <c r="V218" s="152"/>
      <c r="W218" s="152"/>
      <c r="X218" s="152"/>
      <c r="Y218" s="151"/>
      <c r="Z218" s="152">
        <v>1200</v>
      </c>
    </row>
    <row r="219" spans="1:26" ht="17.25" x14ac:dyDescent="0.3">
      <c r="A219" s="152"/>
      <c r="B219" s="152"/>
      <c r="C219" s="1" t="s">
        <v>563</v>
      </c>
      <c r="D219" s="1" t="s">
        <v>677</v>
      </c>
      <c r="E219" s="83">
        <v>110</v>
      </c>
      <c r="F219" s="84" t="s">
        <v>717</v>
      </c>
      <c r="G219" s="4">
        <v>55800</v>
      </c>
      <c r="H219" s="4"/>
      <c r="I219" s="4"/>
      <c r="J219" s="1"/>
      <c r="K219" s="2"/>
      <c r="L219" s="1"/>
      <c r="M219" s="1"/>
      <c r="N219" s="4">
        <f>SUM(G219+2000)</f>
        <v>57800</v>
      </c>
      <c r="O219" s="33">
        <f>G219*104%</f>
        <v>58032</v>
      </c>
      <c r="P219" s="4">
        <v>63648</v>
      </c>
      <c r="Q219" s="148"/>
      <c r="R219" s="33">
        <f t="shared" ref="R219" si="67">P219*103%</f>
        <v>65557.440000000002</v>
      </c>
      <c r="S219" s="153"/>
      <c r="T219" s="152"/>
      <c r="U219" s="152"/>
      <c r="V219" s="152"/>
      <c r="W219" s="152"/>
      <c r="X219" s="152"/>
      <c r="Y219" s="150">
        <v>63648</v>
      </c>
      <c r="Z219" s="152"/>
    </row>
    <row r="220" spans="1:26" ht="17.25" x14ac:dyDescent="0.3">
      <c r="A220" s="152"/>
      <c r="B220" s="152"/>
      <c r="C220" s="1"/>
      <c r="D220" s="1" t="s">
        <v>103</v>
      </c>
      <c r="E220" s="83"/>
      <c r="F220" s="84"/>
      <c r="G220" s="4"/>
      <c r="H220" s="4"/>
      <c r="I220" s="4"/>
      <c r="J220" s="1"/>
      <c r="K220" s="2"/>
      <c r="L220" s="1"/>
      <c r="M220" s="1"/>
      <c r="N220" s="4"/>
      <c r="O220" s="1"/>
      <c r="P220" s="33"/>
      <c r="Q220" s="148"/>
      <c r="R220" s="148"/>
      <c r="S220" s="153"/>
      <c r="T220" s="152"/>
      <c r="U220" s="152"/>
      <c r="V220" s="152"/>
      <c r="W220" s="152"/>
      <c r="X220" s="152"/>
      <c r="Y220" s="151"/>
      <c r="Z220" s="152"/>
    </row>
    <row r="221" spans="1:26" ht="17.25" x14ac:dyDescent="0.3">
      <c r="A221" s="152"/>
      <c r="B221" s="152"/>
      <c r="C221" s="1"/>
      <c r="D221" s="1" t="s">
        <v>610</v>
      </c>
      <c r="E221" s="83"/>
      <c r="F221" s="84"/>
      <c r="G221" s="4"/>
      <c r="H221" s="4"/>
      <c r="I221" s="4"/>
      <c r="J221" s="1"/>
      <c r="K221" s="2"/>
      <c r="L221" s="1"/>
      <c r="M221" s="1"/>
      <c r="N221" s="4"/>
      <c r="O221" s="1"/>
      <c r="P221" s="33"/>
      <c r="Q221" s="148"/>
      <c r="R221" s="148"/>
      <c r="S221" s="153"/>
      <c r="T221" s="152"/>
      <c r="U221" s="152"/>
      <c r="V221" s="152"/>
      <c r="W221" s="152"/>
      <c r="X221" s="152"/>
      <c r="Y221" s="151"/>
      <c r="Z221" s="152">
        <v>1200</v>
      </c>
    </row>
    <row r="222" spans="1:26" ht="17.25" x14ac:dyDescent="0.3">
      <c r="A222" s="152"/>
      <c r="B222" s="152"/>
      <c r="C222" s="1"/>
      <c r="D222" s="1" t="s">
        <v>611</v>
      </c>
      <c r="E222" s="83"/>
      <c r="F222" s="84"/>
      <c r="G222" s="4"/>
      <c r="H222" s="4"/>
      <c r="I222" s="4"/>
      <c r="J222" s="1"/>
      <c r="K222" s="2"/>
      <c r="L222" s="1"/>
      <c r="M222" s="1"/>
      <c r="N222" s="4"/>
      <c r="O222" s="1"/>
      <c r="P222" s="33"/>
      <c r="Q222" s="148"/>
      <c r="R222" s="148"/>
      <c r="S222" s="153"/>
      <c r="T222" s="152"/>
      <c r="U222" s="152"/>
      <c r="V222" s="152"/>
      <c r="W222" s="152"/>
      <c r="X222" s="152"/>
      <c r="Y222" s="151"/>
      <c r="Z222" s="152"/>
    </row>
    <row r="223" spans="1:26" ht="17.25" x14ac:dyDescent="0.3">
      <c r="A223" s="152"/>
      <c r="B223" s="152"/>
      <c r="C223" s="1" t="s">
        <v>563</v>
      </c>
      <c r="D223" s="1" t="s">
        <v>564</v>
      </c>
      <c r="E223" s="3">
        <v>101</v>
      </c>
      <c r="F223" s="3" t="s">
        <v>565</v>
      </c>
      <c r="G223" s="4">
        <v>29236</v>
      </c>
      <c r="H223" s="4"/>
      <c r="I223" s="4"/>
      <c r="J223" s="1"/>
      <c r="K223" s="2" t="s">
        <v>566</v>
      </c>
      <c r="L223" s="1"/>
      <c r="M223" s="1"/>
      <c r="N223" s="4">
        <f>SUM(G223+2000)</f>
        <v>31236</v>
      </c>
      <c r="O223" s="34">
        <f>G223*104%</f>
        <v>30405.440000000002</v>
      </c>
      <c r="P223" s="4">
        <v>34739</v>
      </c>
      <c r="Q223" s="148"/>
      <c r="R223" s="33">
        <f t="shared" ref="R223" si="68">P223*103%</f>
        <v>35781.17</v>
      </c>
      <c r="S223" s="153"/>
      <c r="T223" s="152"/>
      <c r="U223" s="152"/>
      <c r="V223" s="152"/>
      <c r="W223" s="152"/>
      <c r="X223" s="152"/>
      <c r="Y223" s="150">
        <v>34739</v>
      </c>
      <c r="Z223" s="152"/>
    </row>
    <row r="224" spans="1:26" ht="17.25" x14ac:dyDescent="0.3">
      <c r="A224" s="152"/>
      <c r="B224" s="152"/>
      <c r="C224" s="1"/>
      <c r="D224" s="1" t="s">
        <v>103</v>
      </c>
      <c r="E224" s="3"/>
      <c r="F224" s="3"/>
      <c r="G224" s="4"/>
      <c r="H224" s="4"/>
      <c r="I224" s="4"/>
      <c r="J224" s="1"/>
      <c r="K224" s="2"/>
      <c r="L224" s="1"/>
      <c r="M224" s="1"/>
      <c r="N224" s="4"/>
      <c r="O224" s="34"/>
      <c r="P224" s="4"/>
      <c r="Q224" s="148"/>
      <c r="R224" s="148"/>
      <c r="S224" s="153"/>
      <c r="T224" s="152"/>
      <c r="U224" s="152"/>
      <c r="V224" s="152"/>
      <c r="W224" s="152"/>
      <c r="X224" s="152"/>
      <c r="Y224" s="150"/>
      <c r="Z224" s="152"/>
    </row>
    <row r="225" spans="1:26" ht="17.25" x14ac:dyDescent="0.3">
      <c r="A225" s="152"/>
      <c r="B225" s="152"/>
      <c r="C225" s="1" t="s">
        <v>563</v>
      </c>
      <c r="D225" s="36" t="s">
        <v>567</v>
      </c>
      <c r="E225" s="72">
        <v>102</v>
      </c>
      <c r="F225" s="37" t="s">
        <v>570</v>
      </c>
      <c r="G225" s="4">
        <v>28300</v>
      </c>
      <c r="H225" s="4"/>
      <c r="I225" s="4"/>
      <c r="J225" s="1"/>
      <c r="K225" s="2"/>
      <c r="L225" s="1"/>
      <c r="M225" s="1"/>
      <c r="N225" s="4">
        <f t="shared" ref="N225:N232" si="69">SUM(G225+2000)</f>
        <v>30300</v>
      </c>
      <c r="O225" s="34">
        <f t="shared" ref="O225:O232" si="70">G225*104%</f>
        <v>29432</v>
      </c>
      <c r="P225" s="4">
        <v>31998</v>
      </c>
      <c r="Q225" s="148"/>
      <c r="R225" s="33">
        <f t="shared" ref="R225:R232" si="71">P225*103%</f>
        <v>32957.94</v>
      </c>
      <c r="S225" s="153"/>
      <c r="T225" s="152"/>
      <c r="U225" s="152"/>
      <c r="V225" s="152"/>
      <c r="W225" s="152"/>
      <c r="X225" s="152"/>
      <c r="Y225" s="150">
        <v>31998</v>
      </c>
      <c r="Z225" s="152"/>
    </row>
    <row r="226" spans="1:26" ht="17.25" x14ac:dyDescent="0.3">
      <c r="A226" s="152"/>
      <c r="B226" s="152"/>
      <c r="C226" s="1" t="s">
        <v>563</v>
      </c>
      <c r="D226" s="1" t="s">
        <v>567</v>
      </c>
      <c r="E226" s="3">
        <v>102</v>
      </c>
      <c r="F226" s="3" t="s">
        <v>568</v>
      </c>
      <c r="G226" s="4">
        <v>35145</v>
      </c>
      <c r="H226" s="4"/>
      <c r="I226" s="4"/>
      <c r="J226" s="1"/>
      <c r="K226" s="2"/>
      <c r="L226" s="1"/>
      <c r="M226" s="1"/>
      <c r="N226" s="4">
        <f t="shared" si="69"/>
        <v>37145</v>
      </c>
      <c r="O226" s="34">
        <f t="shared" si="70"/>
        <v>36550.800000000003</v>
      </c>
      <c r="P226" s="4">
        <v>39254</v>
      </c>
      <c r="Q226" s="148"/>
      <c r="R226" s="33">
        <f t="shared" si="71"/>
        <v>40431.620000000003</v>
      </c>
      <c r="S226" s="153"/>
      <c r="T226" s="152"/>
      <c r="U226" s="152"/>
      <c r="V226" s="152"/>
      <c r="W226" s="152"/>
      <c r="X226" s="152"/>
      <c r="Y226" s="150">
        <v>39254</v>
      </c>
      <c r="Z226" s="152"/>
    </row>
    <row r="227" spans="1:26" ht="17.25" x14ac:dyDescent="0.3">
      <c r="A227" s="152"/>
      <c r="B227" s="152"/>
      <c r="C227" s="1" t="s">
        <v>563</v>
      </c>
      <c r="D227" s="36" t="s">
        <v>567</v>
      </c>
      <c r="E227" s="72">
        <v>102</v>
      </c>
      <c r="F227" s="37" t="s">
        <v>573</v>
      </c>
      <c r="G227" s="4">
        <v>29800</v>
      </c>
      <c r="H227" s="4"/>
      <c r="I227" s="4"/>
      <c r="J227" s="1"/>
      <c r="K227" s="2"/>
      <c r="L227" s="1"/>
      <c r="M227" s="1"/>
      <c r="N227" s="4">
        <f t="shared" si="69"/>
        <v>31800</v>
      </c>
      <c r="O227" s="34">
        <f t="shared" si="70"/>
        <v>30992</v>
      </c>
      <c r="P227" s="4">
        <v>33588</v>
      </c>
      <c r="Q227" s="148"/>
      <c r="R227" s="33">
        <f t="shared" si="71"/>
        <v>34595.64</v>
      </c>
      <c r="S227" s="153"/>
      <c r="T227" s="152"/>
      <c r="U227" s="152"/>
      <c r="V227" s="152"/>
      <c r="W227" s="152"/>
      <c r="X227" s="152"/>
      <c r="Y227" s="150">
        <v>33588</v>
      </c>
      <c r="Z227" s="152"/>
    </row>
    <row r="228" spans="1:26" ht="17.25" x14ac:dyDescent="0.3">
      <c r="A228" s="152"/>
      <c r="B228" s="152"/>
      <c r="C228" s="1" t="s">
        <v>563</v>
      </c>
      <c r="D228" s="36" t="s">
        <v>567</v>
      </c>
      <c r="E228" s="72">
        <v>102</v>
      </c>
      <c r="F228" s="37" t="s">
        <v>569</v>
      </c>
      <c r="G228" s="4">
        <v>31751</v>
      </c>
      <c r="H228" s="4"/>
      <c r="I228" s="4"/>
      <c r="J228" s="1"/>
      <c r="K228" s="2"/>
      <c r="L228" s="1"/>
      <c r="M228" s="1"/>
      <c r="N228" s="4">
        <f t="shared" si="69"/>
        <v>33751</v>
      </c>
      <c r="O228" s="34">
        <f t="shared" si="70"/>
        <v>33021.040000000001</v>
      </c>
      <c r="P228" s="4">
        <v>35656</v>
      </c>
      <c r="Q228" s="148"/>
      <c r="R228" s="33">
        <f t="shared" si="71"/>
        <v>36725.68</v>
      </c>
      <c r="S228" s="153"/>
      <c r="T228" s="152"/>
      <c r="U228" s="152"/>
      <c r="V228" s="152"/>
      <c r="W228" s="152"/>
      <c r="X228" s="152"/>
      <c r="Y228" s="150">
        <v>35656</v>
      </c>
      <c r="Z228" s="152"/>
    </row>
    <row r="229" spans="1:26" ht="17.25" x14ac:dyDescent="0.3">
      <c r="A229" s="152"/>
      <c r="B229" s="152"/>
      <c r="C229" s="1" t="s">
        <v>563</v>
      </c>
      <c r="D229" s="36" t="s">
        <v>571</v>
      </c>
      <c r="E229" s="72">
        <v>103</v>
      </c>
      <c r="F229" s="37" t="s">
        <v>572</v>
      </c>
      <c r="G229" s="4">
        <v>35300</v>
      </c>
      <c r="H229" s="4"/>
      <c r="I229" s="4"/>
      <c r="J229" s="1"/>
      <c r="K229" s="2"/>
      <c r="L229" s="1"/>
      <c r="M229" s="1"/>
      <c r="N229" s="4">
        <f t="shared" si="69"/>
        <v>37300</v>
      </c>
      <c r="O229" s="34">
        <f t="shared" si="70"/>
        <v>36712</v>
      </c>
      <c r="P229" s="4">
        <v>39418</v>
      </c>
      <c r="Q229" s="148"/>
      <c r="R229" s="33">
        <f t="shared" si="71"/>
        <v>40600.54</v>
      </c>
      <c r="S229" s="153"/>
      <c r="T229" s="152"/>
      <c r="U229" s="152"/>
      <c r="V229" s="152"/>
      <c r="W229" s="152"/>
      <c r="X229" s="152"/>
      <c r="Y229" s="150">
        <v>39418</v>
      </c>
      <c r="Z229" s="152"/>
    </row>
    <row r="230" spans="1:26" ht="17.25" x14ac:dyDescent="0.3">
      <c r="A230" s="152"/>
      <c r="B230" s="152"/>
      <c r="C230" s="1" t="s">
        <v>563</v>
      </c>
      <c r="D230" s="36" t="s">
        <v>577</v>
      </c>
      <c r="E230" s="72">
        <v>106</v>
      </c>
      <c r="F230" s="37" t="s">
        <v>578</v>
      </c>
      <c r="G230" s="4">
        <v>40088</v>
      </c>
      <c r="H230" s="4"/>
      <c r="I230" s="4"/>
      <c r="J230" s="1"/>
      <c r="K230" s="2"/>
      <c r="L230" s="1"/>
      <c r="M230" s="1"/>
      <c r="N230" s="4">
        <f t="shared" si="69"/>
        <v>42088</v>
      </c>
      <c r="O230" s="34">
        <f t="shared" si="70"/>
        <v>41691.520000000004</v>
      </c>
      <c r="P230" s="4">
        <v>44494</v>
      </c>
      <c r="Q230" s="148"/>
      <c r="R230" s="33">
        <f t="shared" si="71"/>
        <v>45828.82</v>
      </c>
      <c r="S230" s="153"/>
      <c r="T230" s="152"/>
      <c r="U230" s="152"/>
      <c r="V230" s="152"/>
      <c r="W230" s="152"/>
      <c r="X230" s="152"/>
      <c r="Y230" s="150">
        <v>44494</v>
      </c>
      <c r="Z230" s="152"/>
    </row>
    <row r="231" spans="1:26" ht="17.25" x14ac:dyDescent="0.3">
      <c r="A231" s="152"/>
      <c r="B231" s="152"/>
      <c r="C231" s="1" t="s">
        <v>563</v>
      </c>
      <c r="D231" s="36" t="s">
        <v>577</v>
      </c>
      <c r="E231" s="72">
        <v>106</v>
      </c>
      <c r="F231" s="37" t="s">
        <v>579</v>
      </c>
      <c r="G231" s="4">
        <v>45073</v>
      </c>
      <c r="H231" s="4"/>
      <c r="I231" s="4"/>
      <c r="J231" s="1"/>
      <c r="K231" s="2"/>
      <c r="L231" s="1"/>
      <c r="M231" s="1"/>
      <c r="N231" s="4">
        <f t="shared" si="69"/>
        <v>47073</v>
      </c>
      <c r="O231" s="34">
        <f t="shared" si="70"/>
        <v>46875.92</v>
      </c>
      <c r="P231" s="4">
        <v>49777</v>
      </c>
      <c r="Q231" s="148"/>
      <c r="R231" s="33">
        <f t="shared" si="71"/>
        <v>51270.310000000005</v>
      </c>
      <c r="S231" s="153"/>
      <c r="T231" s="152"/>
      <c r="U231" s="152"/>
      <c r="V231" s="152"/>
      <c r="W231" s="152"/>
      <c r="X231" s="152"/>
      <c r="Y231" s="150">
        <v>49777</v>
      </c>
      <c r="Z231" s="152"/>
    </row>
    <row r="232" spans="1:26" ht="17.25" x14ac:dyDescent="0.3">
      <c r="A232" s="152"/>
      <c r="B232" s="152"/>
      <c r="C232" s="1" t="s">
        <v>563</v>
      </c>
      <c r="D232" s="1" t="s">
        <v>580</v>
      </c>
      <c r="E232" s="3">
        <v>106</v>
      </c>
      <c r="F232" s="3" t="s">
        <v>593</v>
      </c>
      <c r="G232" s="4">
        <v>39635</v>
      </c>
      <c r="H232" s="4"/>
      <c r="I232" s="4"/>
      <c r="J232" s="1"/>
      <c r="K232" s="2">
        <v>6576</v>
      </c>
      <c r="L232" s="1"/>
      <c r="M232" s="1"/>
      <c r="N232" s="4">
        <f t="shared" si="69"/>
        <v>41635</v>
      </c>
      <c r="O232" s="34">
        <f t="shared" si="70"/>
        <v>41220.400000000001</v>
      </c>
      <c r="P232" s="4">
        <v>46513</v>
      </c>
      <c r="Q232" s="148"/>
      <c r="R232" s="33">
        <f t="shared" si="71"/>
        <v>47908.39</v>
      </c>
      <c r="S232" s="153"/>
      <c r="T232" s="152"/>
      <c r="U232" s="152"/>
      <c r="V232" s="152"/>
      <c r="W232" s="152"/>
      <c r="X232" s="152"/>
      <c r="Y232" s="150">
        <v>46513</v>
      </c>
      <c r="Z232" s="152"/>
    </row>
    <row r="233" spans="1:26" ht="17.25" x14ac:dyDescent="0.3">
      <c r="A233" s="152"/>
      <c r="B233" s="152"/>
      <c r="C233" s="1"/>
      <c r="D233" s="36" t="s">
        <v>543</v>
      </c>
      <c r="E233" s="3"/>
      <c r="F233" s="3"/>
      <c r="G233" s="4"/>
      <c r="H233" s="4"/>
      <c r="I233" s="4"/>
      <c r="J233" s="1"/>
      <c r="K233" s="2"/>
      <c r="L233" s="1"/>
      <c r="M233" s="1"/>
      <c r="N233" s="4"/>
      <c r="O233" s="34"/>
      <c r="P233" s="4"/>
      <c r="Q233" s="148"/>
      <c r="R233" s="148"/>
      <c r="S233" s="153"/>
      <c r="T233" s="152"/>
      <c r="U233" s="152"/>
      <c r="V233" s="152"/>
      <c r="W233" s="152"/>
      <c r="X233" s="152"/>
      <c r="Y233" s="150"/>
      <c r="Z233" s="152">
        <v>900</v>
      </c>
    </row>
    <row r="234" spans="1:26" ht="17.25" x14ac:dyDescent="0.3">
      <c r="A234" s="152"/>
      <c r="B234" s="152"/>
      <c r="C234" s="1" t="s">
        <v>563</v>
      </c>
      <c r="D234" s="36" t="s">
        <v>580</v>
      </c>
      <c r="E234" s="74">
        <v>106</v>
      </c>
      <c r="F234" s="3" t="s">
        <v>587</v>
      </c>
      <c r="G234" s="4">
        <v>38344</v>
      </c>
      <c r="H234" s="4"/>
      <c r="I234" s="4"/>
      <c r="J234" s="1"/>
      <c r="K234" s="2"/>
      <c r="L234" s="1"/>
      <c r="M234" s="1"/>
      <c r="N234" s="4">
        <f>SUM(G234+2000)</f>
        <v>40344</v>
      </c>
      <c r="O234" s="34">
        <f>G234*104%</f>
        <v>39877.760000000002</v>
      </c>
      <c r="P234" s="4">
        <v>45145</v>
      </c>
      <c r="Q234" s="148"/>
      <c r="R234" s="33">
        <f t="shared" ref="R234" si="72">P234*103%</f>
        <v>46499.35</v>
      </c>
      <c r="S234" s="153"/>
      <c r="T234" s="152"/>
      <c r="U234" s="152"/>
      <c r="V234" s="152"/>
      <c r="W234" s="152"/>
      <c r="X234" s="152"/>
      <c r="Y234" s="150">
        <v>45145</v>
      </c>
      <c r="Z234" s="152"/>
    </row>
    <row r="235" spans="1:26" ht="17.25" x14ac:dyDescent="0.3">
      <c r="A235" s="152"/>
      <c r="B235" s="152"/>
      <c r="C235" s="1"/>
      <c r="D235" s="36" t="s">
        <v>1106</v>
      </c>
      <c r="E235" s="74"/>
      <c r="F235" s="3"/>
      <c r="G235" s="4"/>
      <c r="H235" s="4"/>
      <c r="I235" s="4"/>
      <c r="J235" s="1"/>
      <c r="K235" s="2"/>
      <c r="L235" s="1"/>
      <c r="M235" s="1"/>
      <c r="N235" s="4"/>
      <c r="O235" s="34"/>
      <c r="P235" s="4"/>
      <c r="Q235" s="148"/>
      <c r="R235" s="148"/>
      <c r="S235" s="153"/>
      <c r="T235" s="152"/>
      <c r="U235" s="152"/>
      <c r="V235" s="152"/>
      <c r="W235" s="152"/>
      <c r="X235" s="152"/>
      <c r="Y235" s="150"/>
      <c r="Z235" s="152">
        <v>900</v>
      </c>
    </row>
    <row r="236" spans="1:26" ht="17.25" x14ac:dyDescent="0.3">
      <c r="A236" s="152"/>
      <c r="B236" s="152"/>
      <c r="C236" s="1" t="s">
        <v>563</v>
      </c>
      <c r="D236" s="75" t="s">
        <v>580</v>
      </c>
      <c r="E236" s="76">
        <v>106</v>
      </c>
      <c r="F236" s="77" t="s">
        <v>591</v>
      </c>
      <c r="G236" s="4">
        <v>39635</v>
      </c>
      <c r="H236" s="4"/>
      <c r="I236" s="4"/>
      <c r="J236" s="1"/>
      <c r="K236" s="2">
        <v>30972</v>
      </c>
      <c r="L236" s="1"/>
      <c r="M236" s="1"/>
      <c r="N236" s="4">
        <f>SUM(G236+2000)</f>
        <v>41635</v>
      </c>
      <c r="O236" s="34">
        <f>G236*104%</f>
        <v>41220.400000000001</v>
      </c>
      <c r="P236" s="4">
        <v>46513</v>
      </c>
      <c r="Q236" s="148"/>
      <c r="R236" s="33">
        <f t="shared" ref="R236" si="73">P236*103%</f>
        <v>47908.39</v>
      </c>
      <c r="S236" s="153"/>
      <c r="T236" s="152"/>
      <c r="U236" s="152"/>
      <c r="V236" s="152"/>
      <c r="W236" s="152"/>
      <c r="X236" s="152"/>
      <c r="Y236" s="150">
        <v>46513</v>
      </c>
      <c r="Z236" s="152"/>
    </row>
    <row r="237" spans="1:26" ht="17.25" x14ac:dyDescent="0.3">
      <c r="A237" s="152"/>
      <c r="B237" s="152"/>
      <c r="C237" s="1"/>
      <c r="D237" s="36" t="s">
        <v>531</v>
      </c>
      <c r="E237" s="76"/>
      <c r="F237" s="77"/>
      <c r="G237" s="4"/>
      <c r="H237" s="4"/>
      <c r="I237" s="4"/>
      <c r="J237" s="1"/>
      <c r="K237" s="2"/>
      <c r="L237" s="1"/>
      <c r="M237" s="1"/>
      <c r="N237" s="4"/>
      <c r="O237" s="34"/>
      <c r="P237" s="4"/>
      <c r="Q237" s="148"/>
      <c r="R237" s="148"/>
      <c r="S237" s="153"/>
      <c r="T237" s="152"/>
      <c r="U237" s="152"/>
      <c r="V237" s="152"/>
      <c r="W237" s="152"/>
      <c r="X237" s="152"/>
      <c r="Y237" s="150"/>
      <c r="Z237" s="152">
        <v>1200</v>
      </c>
    </row>
    <row r="238" spans="1:26" ht="17.25" x14ac:dyDescent="0.3">
      <c r="A238" s="152"/>
      <c r="B238" s="152"/>
      <c r="C238" s="1" t="s">
        <v>563</v>
      </c>
      <c r="D238" s="36" t="s">
        <v>580</v>
      </c>
      <c r="E238" s="72">
        <v>106</v>
      </c>
      <c r="F238" s="37" t="s">
        <v>589</v>
      </c>
      <c r="G238" s="4">
        <v>37230</v>
      </c>
      <c r="H238" s="4"/>
      <c r="I238" s="4"/>
      <c r="J238" s="1"/>
      <c r="K238" s="2">
        <v>10764</v>
      </c>
      <c r="L238" s="1"/>
      <c r="M238" s="1"/>
      <c r="N238" s="4">
        <f>SUM(G238+2000)</f>
        <v>39230</v>
      </c>
      <c r="O238" s="34">
        <f>G238*104%</f>
        <v>38719.200000000004</v>
      </c>
      <c r="P238" s="4">
        <v>43964</v>
      </c>
      <c r="Q238" s="148"/>
      <c r="R238" s="33">
        <f t="shared" ref="R238" si="74">P238*103%</f>
        <v>45282.92</v>
      </c>
      <c r="S238" s="153"/>
      <c r="T238" s="152"/>
      <c r="U238" s="152"/>
      <c r="V238" s="152"/>
      <c r="W238" s="152"/>
      <c r="X238" s="152"/>
      <c r="Y238" s="150">
        <v>43964</v>
      </c>
      <c r="Z238" s="152"/>
    </row>
    <row r="239" spans="1:26" ht="17.25" x14ac:dyDescent="0.3">
      <c r="A239" s="152"/>
      <c r="B239" s="152"/>
      <c r="C239" s="1"/>
      <c r="D239" s="36" t="s">
        <v>543</v>
      </c>
      <c r="E239" s="72"/>
      <c r="F239" s="37"/>
      <c r="G239" s="4"/>
      <c r="H239" s="4"/>
      <c r="I239" s="4"/>
      <c r="J239" s="1"/>
      <c r="K239" s="2"/>
      <c r="L239" s="1"/>
      <c r="M239" s="1"/>
      <c r="N239" s="4"/>
      <c r="O239" s="34"/>
      <c r="P239" s="4"/>
      <c r="Q239" s="148"/>
      <c r="R239" s="148"/>
      <c r="S239" s="153"/>
      <c r="T239" s="152"/>
      <c r="U239" s="152"/>
      <c r="V239" s="152"/>
      <c r="W239" s="152"/>
      <c r="X239" s="152"/>
      <c r="Y239" s="150"/>
      <c r="Z239" s="152">
        <v>900</v>
      </c>
    </row>
    <row r="240" spans="1:26" ht="17.25" x14ac:dyDescent="0.3">
      <c r="A240" s="152"/>
      <c r="B240" s="149"/>
      <c r="C240" s="1" t="s">
        <v>563</v>
      </c>
      <c r="D240" s="36" t="s">
        <v>580</v>
      </c>
      <c r="E240" s="74">
        <v>106</v>
      </c>
      <c r="F240" s="3" t="s">
        <v>586</v>
      </c>
      <c r="G240" s="4">
        <v>40067</v>
      </c>
      <c r="H240" s="4"/>
      <c r="I240" s="4"/>
      <c r="J240" s="1"/>
      <c r="K240" s="2"/>
      <c r="L240" s="1"/>
      <c r="M240" s="1"/>
      <c r="N240" s="4">
        <f>SUM(G240+2000)</f>
        <v>42067</v>
      </c>
      <c r="O240" s="34">
        <f>G240*104%</f>
        <v>41669.68</v>
      </c>
      <c r="P240" s="4">
        <v>46971</v>
      </c>
      <c r="Q240" s="148"/>
      <c r="R240" s="33">
        <f t="shared" ref="R240" si="75">P240*103%</f>
        <v>48380.130000000005</v>
      </c>
      <c r="S240" s="153"/>
      <c r="T240" s="152"/>
      <c r="U240" s="152"/>
      <c r="V240" s="152"/>
      <c r="W240" s="152"/>
      <c r="X240" s="152"/>
      <c r="Y240" s="150">
        <v>46971</v>
      </c>
      <c r="Z240" s="152"/>
    </row>
    <row r="241" spans="1:26" ht="17.25" x14ac:dyDescent="0.3">
      <c r="A241" s="152"/>
      <c r="B241" s="149"/>
      <c r="C241" s="1"/>
      <c r="D241" s="36" t="s">
        <v>543</v>
      </c>
      <c r="E241" s="74"/>
      <c r="F241" s="3"/>
      <c r="G241" s="4"/>
      <c r="H241" s="4"/>
      <c r="I241" s="4"/>
      <c r="J241" s="1"/>
      <c r="K241" s="2"/>
      <c r="L241" s="1"/>
      <c r="M241" s="1"/>
      <c r="N241" s="4"/>
      <c r="O241" s="34"/>
      <c r="P241" s="4"/>
      <c r="Q241" s="148"/>
      <c r="R241" s="148"/>
      <c r="S241" s="153"/>
      <c r="T241" s="152"/>
      <c r="U241" s="152"/>
      <c r="V241" s="152"/>
      <c r="W241" s="152"/>
      <c r="X241" s="152"/>
      <c r="Y241" s="150"/>
      <c r="Z241" s="152">
        <v>900</v>
      </c>
    </row>
    <row r="242" spans="1:26" ht="17.25" x14ac:dyDescent="0.3">
      <c r="A242" s="152"/>
      <c r="B242" s="149"/>
      <c r="C242" s="1" t="s">
        <v>563</v>
      </c>
      <c r="D242" s="36" t="s">
        <v>580</v>
      </c>
      <c r="E242" s="72">
        <v>106</v>
      </c>
      <c r="F242" s="37" t="s">
        <v>581</v>
      </c>
      <c r="G242" s="4">
        <v>41624</v>
      </c>
      <c r="H242" s="4"/>
      <c r="I242" s="4"/>
      <c r="J242" s="1"/>
      <c r="K242" s="73" t="s">
        <v>582</v>
      </c>
      <c r="L242" s="1"/>
      <c r="M242" s="1"/>
      <c r="N242" s="4">
        <f>SUM(G242+2000)</f>
        <v>43624</v>
      </c>
      <c r="O242" s="34">
        <f>G242*104%</f>
        <v>43288.959999999999</v>
      </c>
      <c r="P242" s="4">
        <v>48621</v>
      </c>
      <c r="Q242" s="148"/>
      <c r="R242" s="33">
        <f t="shared" ref="R242" si="76">P242*103%</f>
        <v>50079.630000000005</v>
      </c>
      <c r="S242" s="153"/>
      <c r="T242" s="152"/>
      <c r="U242" s="152"/>
      <c r="V242" s="152"/>
      <c r="W242" s="152"/>
      <c r="X242" s="152"/>
      <c r="Y242" s="150">
        <v>48621</v>
      </c>
      <c r="Z242" s="152"/>
    </row>
    <row r="243" spans="1:26" ht="17.25" x14ac:dyDescent="0.3">
      <c r="A243" s="152"/>
      <c r="B243" s="149"/>
      <c r="C243" s="1"/>
      <c r="D243" s="40" t="s">
        <v>585</v>
      </c>
      <c r="E243" s="72"/>
      <c r="F243" s="37"/>
      <c r="G243" s="4"/>
      <c r="H243" s="4"/>
      <c r="I243" s="4"/>
      <c r="J243" s="1"/>
      <c r="K243" s="73"/>
      <c r="L243" s="1"/>
      <c r="M243" s="1"/>
      <c r="N243" s="4"/>
      <c r="O243" s="34"/>
      <c r="P243" s="4"/>
      <c r="Q243" s="148"/>
      <c r="R243" s="33"/>
      <c r="S243" s="153"/>
      <c r="T243" s="152"/>
      <c r="U243" s="152"/>
      <c r="V243" s="152"/>
      <c r="W243" s="152"/>
      <c r="X243" s="152"/>
      <c r="Y243" s="150"/>
      <c r="Z243" s="152"/>
    </row>
    <row r="244" spans="1:26" ht="17.25" x14ac:dyDescent="0.3">
      <c r="A244" s="152"/>
      <c r="B244" s="149"/>
      <c r="C244" s="1"/>
      <c r="D244" s="36" t="s">
        <v>531</v>
      </c>
      <c r="E244" s="72"/>
      <c r="F244" s="37"/>
      <c r="G244" s="4"/>
      <c r="H244" s="4"/>
      <c r="I244" s="4"/>
      <c r="J244" s="1"/>
      <c r="K244" s="73"/>
      <c r="L244" s="1"/>
      <c r="M244" s="1"/>
      <c r="N244" s="4"/>
      <c r="O244" s="34"/>
      <c r="P244" s="4"/>
      <c r="Q244" s="148"/>
      <c r="R244" s="148"/>
      <c r="S244" s="153"/>
      <c r="T244" s="152"/>
      <c r="U244" s="152"/>
      <c r="V244" s="152"/>
      <c r="W244" s="152"/>
      <c r="X244" s="152"/>
      <c r="Y244" s="150"/>
      <c r="Z244" s="152">
        <v>1200</v>
      </c>
    </row>
    <row r="245" spans="1:26" ht="17.25" x14ac:dyDescent="0.3">
      <c r="A245" s="152"/>
      <c r="B245" s="149"/>
      <c r="C245" s="1" t="s">
        <v>563</v>
      </c>
      <c r="D245" s="36" t="s">
        <v>583</v>
      </c>
      <c r="E245" s="74">
        <v>106</v>
      </c>
      <c r="F245" s="3" t="s">
        <v>584</v>
      </c>
      <c r="G245" s="4">
        <v>40067</v>
      </c>
      <c r="H245" s="4"/>
      <c r="I245" s="4"/>
      <c r="J245" s="1"/>
      <c r="K245" s="2"/>
      <c r="L245" s="1"/>
      <c r="M245" s="1"/>
      <c r="N245" s="4">
        <f>SUM(G245+2000)</f>
        <v>42067</v>
      </c>
      <c r="O245" s="34">
        <f>G245*104%</f>
        <v>41669.68</v>
      </c>
      <c r="P245" s="4">
        <v>46971</v>
      </c>
      <c r="Q245" s="148"/>
      <c r="R245" s="33">
        <f t="shared" ref="R245" si="77">P245*103%</f>
        <v>48380.130000000005</v>
      </c>
      <c r="S245" s="153"/>
      <c r="T245" s="152"/>
      <c r="U245" s="152"/>
      <c r="V245" s="152"/>
      <c r="W245" s="152"/>
      <c r="X245" s="152"/>
      <c r="Y245" s="150">
        <v>46971</v>
      </c>
      <c r="Z245" s="152"/>
    </row>
    <row r="246" spans="1:26" ht="17.25" x14ac:dyDescent="0.3">
      <c r="A246" s="152"/>
      <c r="B246" s="149"/>
      <c r="C246" s="1"/>
      <c r="D246" s="36" t="s">
        <v>543</v>
      </c>
      <c r="E246" s="74"/>
      <c r="F246" s="3"/>
      <c r="G246" s="4"/>
      <c r="H246" s="4"/>
      <c r="I246" s="4"/>
      <c r="J246" s="1"/>
      <c r="K246" s="2"/>
      <c r="L246" s="1"/>
      <c r="M246" s="1"/>
      <c r="N246" s="4"/>
      <c r="O246" s="1"/>
      <c r="P246" s="33"/>
      <c r="Q246" s="148"/>
      <c r="R246" s="148"/>
      <c r="S246" s="153"/>
      <c r="T246" s="152"/>
      <c r="U246" s="152"/>
      <c r="V246" s="152"/>
      <c r="W246" s="152"/>
      <c r="X246" s="152"/>
      <c r="Y246" s="151"/>
      <c r="Z246" s="152">
        <v>900</v>
      </c>
    </row>
    <row r="247" spans="1:26" ht="17.25" x14ac:dyDescent="0.3">
      <c r="A247" s="152"/>
      <c r="B247" s="149"/>
      <c r="C247" s="1" t="s">
        <v>563</v>
      </c>
      <c r="D247" s="1" t="s">
        <v>580</v>
      </c>
      <c r="E247" s="3">
        <v>106</v>
      </c>
      <c r="F247" s="3" t="s">
        <v>595</v>
      </c>
      <c r="G247" s="4">
        <v>36902</v>
      </c>
      <c r="H247" s="4"/>
      <c r="I247" s="4"/>
      <c r="J247" s="1"/>
      <c r="K247" s="2"/>
      <c r="L247" s="1"/>
      <c r="M247" s="1"/>
      <c r="N247" s="4">
        <f>SUM(G247+2000)</f>
        <v>38902</v>
      </c>
      <c r="O247" s="34">
        <f>G247*104%</f>
        <v>38378.080000000002</v>
      </c>
      <c r="P247" s="4">
        <v>43616</v>
      </c>
      <c r="Q247" s="148"/>
      <c r="R247" s="33">
        <f t="shared" ref="R247" si="78">P247*103%</f>
        <v>44924.480000000003</v>
      </c>
      <c r="S247" s="153"/>
      <c r="T247" s="152"/>
      <c r="U247" s="152"/>
      <c r="V247" s="152"/>
      <c r="W247" s="152"/>
      <c r="X247" s="152"/>
      <c r="Y247" s="150">
        <v>43616</v>
      </c>
      <c r="Z247" s="152"/>
    </row>
    <row r="248" spans="1:26" ht="17.25" x14ac:dyDescent="0.3">
      <c r="A248" s="152"/>
      <c r="B248" s="149"/>
      <c r="C248" s="1"/>
      <c r="D248" s="36" t="s">
        <v>543</v>
      </c>
      <c r="E248" s="3"/>
      <c r="F248" s="3"/>
      <c r="G248" s="4"/>
      <c r="H248" s="4"/>
      <c r="I248" s="4"/>
      <c r="J248" s="1"/>
      <c r="K248" s="2"/>
      <c r="L248" s="1"/>
      <c r="M248" s="1"/>
      <c r="N248" s="4"/>
      <c r="O248" s="34"/>
      <c r="P248" s="4"/>
      <c r="Q248" s="148"/>
      <c r="R248" s="148"/>
      <c r="S248" s="153"/>
      <c r="T248" s="152"/>
      <c r="U248" s="152"/>
      <c r="V248" s="152"/>
      <c r="W248" s="152"/>
      <c r="X248" s="152"/>
      <c r="Y248" s="150"/>
      <c r="Z248" s="152">
        <v>900</v>
      </c>
    </row>
    <row r="249" spans="1:26" ht="17.25" x14ac:dyDescent="0.3">
      <c r="A249" s="152"/>
      <c r="B249" s="149"/>
      <c r="C249" s="1" t="s">
        <v>563</v>
      </c>
      <c r="D249" s="36" t="s">
        <v>580</v>
      </c>
      <c r="E249" s="72">
        <v>106</v>
      </c>
      <c r="F249" s="37" t="s">
        <v>590</v>
      </c>
      <c r="G249" s="4">
        <v>37230</v>
      </c>
      <c r="H249" s="4"/>
      <c r="I249" s="4"/>
      <c r="J249" s="1"/>
      <c r="K249" s="2">
        <v>30972</v>
      </c>
      <c r="L249" s="1"/>
      <c r="M249" s="1"/>
      <c r="N249" s="4">
        <f>SUM(G249+2000)</f>
        <v>39230</v>
      </c>
      <c r="O249" s="34">
        <f>G249*104%</f>
        <v>38719.200000000004</v>
      </c>
      <c r="P249" s="4">
        <v>43964</v>
      </c>
      <c r="Q249" s="148"/>
      <c r="R249" s="33">
        <f t="shared" ref="R249" si="79">P249*103%</f>
        <v>45282.92</v>
      </c>
      <c r="S249" s="153"/>
      <c r="T249" s="152"/>
      <c r="U249" s="152"/>
      <c r="V249" s="152"/>
      <c r="W249" s="152"/>
      <c r="X249" s="152"/>
      <c r="Y249" s="150">
        <v>43964</v>
      </c>
      <c r="Z249" s="152"/>
    </row>
    <row r="250" spans="1:26" ht="17.25" x14ac:dyDescent="0.3">
      <c r="A250" s="152"/>
      <c r="B250" s="149"/>
      <c r="C250" s="1"/>
      <c r="D250" s="36" t="s">
        <v>543</v>
      </c>
      <c r="E250" s="72"/>
      <c r="F250" s="37"/>
      <c r="G250" s="4"/>
      <c r="H250" s="4"/>
      <c r="I250" s="4"/>
      <c r="J250" s="1"/>
      <c r="K250" s="2"/>
      <c r="L250" s="1"/>
      <c r="M250" s="1"/>
      <c r="N250" s="4"/>
      <c r="O250" s="34"/>
      <c r="P250" s="4"/>
      <c r="Q250" s="148"/>
      <c r="R250" s="148"/>
      <c r="S250" s="153"/>
      <c r="T250" s="152"/>
      <c r="U250" s="152"/>
      <c r="V250" s="152"/>
      <c r="W250" s="152"/>
      <c r="X250" s="152"/>
      <c r="Y250" s="150"/>
      <c r="Z250" s="152">
        <v>900</v>
      </c>
    </row>
    <row r="251" spans="1:26" ht="17.25" x14ac:dyDescent="0.3">
      <c r="A251" s="152"/>
      <c r="B251" s="155"/>
      <c r="C251" s="1" t="s">
        <v>563</v>
      </c>
      <c r="D251" s="1" t="s">
        <v>580</v>
      </c>
      <c r="E251" s="3">
        <v>106</v>
      </c>
      <c r="F251" s="3" t="s">
        <v>588</v>
      </c>
      <c r="G251" s="4">
        <v>39635</v>
      </c>
      <c r="H251" s="4"/>
      <c r="I251" s="4"/>
      <c r="J251" s="1"/>
      <c r="K251" s="2"/>
      <c r="L251" s="1"/>
      <c r="M251" s="1"/>
      <c r="N251" s="4">
        <f>SUM(G251+2000)</f>
        <v>41635</v>
      </c>
      <c r="O251" s="34">
        <f>G251*104%</f>
        <v>41220.400000000001</v>
      </c>
      <c r="P251" s="4">
        <v>46513</v>
      </c>
      <c r="Q251" s="148"/>
      <c r="R251" s="33">
        <f t="shared" ref="R251" si="80">P251*103%</f>
        <v>47908.39</v>
      </c>
      <c r="S251" s="153"/>
      <c r="T251" s="152"/>
      <c r="U251" s="152"/>
      <c r="V251" s="152"/>
      <c r="W251" s="152"/>
      <c r="X251" s="152"/>
      <c r="Y251" s="150">
        <v>46513</v>
      </c>
      <c r="Z251" s="152"/>
    </row>
    <row r="252" spans="1:26" ht="17.25" x14ac:dyDescent="0.3">
      <c r="A252" s="152"/>
      <c r="B252" s="149"/>
      <c r="C252" s="1"/>
      <c r="D252" s="36" t="s">
        <v>543</v>
      </c>
      <c r="E252" s="3"/>
      <c r="F252" s="3"/>
      <c r="G252" s="4"/>
      <c r="H252" s="4"/>
      <c r="I252" s="4"/>
      <c r="J252" s="1"/>
      <c r="K252" s="2"/>
      <c r="L252" s="1"/>
      <c r="M252" s="1"/>
      <c r="N252" s="4"/>
      <c r="O252" s="34"/>
      <c r="P252" s="4"/>
      <c r="Q252" s="148"/>
      <c r="R252" s="148"/>
      <c r="S252" s="153"/>
      <c r="T252" s="152"/>
      <c r="U252" s="152"/>
      <c r="V252" s="152"/>
      <c r="W252" s="152"/>
      <c r="X252" s="152"/>
      <c r="Y252" s="150"/>
      <c r="Z252" s="152">
        <v>900</v>
      </c>
    </row>
    <row r="253" spans="1:26" ht="17.25" x14ac:dyDescent="0.3">
      <c r="A253" s="152"/>
      <c r="B253" s="149"/>
      <c r="C253" s="1" t="s">
        <v>563</v>
      </c>
      <c r="D253" s="1" t="s">
        <v>580</v>
      </c>
      <c r="E253" s="3">
        <v>106</v>
      </c>
      <c r="F253" s="3" t="s">
        <v>596</v>
      </c>
      <c r="G253" s="4">
        <v>36902</v>
      </c>
      <c r="H253" s="4"/>
      <c r="I253" s="4"/>
      <c r="J253" s="1"/>
      <c r="K253" s="2"/>
      <c r="L253" s="1"/>
      <c r="M253" s="1"/>
      <c r="N253" s="4">
        <f>SUM(G253+2000)</f>
        <v>38902</v>
      </c>
      <c r="O253" s="34">
        <f>G253*104%</f>
        <v>38378.080000000002</v>
      </c>
      <c r="P253" s="4">
        <v>43616</v>
      </c>
      <c r="Q253" s="148"/>
      <c r="R253" s="33">
        <f t="shared" ref="R253" si="81">P253*103%</f>
        <v>44924.480000000003</v>
      </c>
      <c r="S253" s="153"/>
      <c r="T253" s="152"/>
      <c r="U253" s="152"/>
      <c r="V253" s="152"/>
      <c r="W253" s="152"/>
      <c r="X253" s="152"/>
      <c r="Y253" s="150">
        <v>43616</v>
      </c>
      <c r="Z253" s="152"/>
    </row>
    <row r="254" spans="1:26" ht="17.25" x14ac:dyDescent="0.3">
      <c r="A254" s="152"/>
      <c r="B254" s="149"/>
      <c r="C254" s="1"/>
      <c r="D254" s="36" t="s">
        <v>531</v>
      </c>
      <c r="E254" s="3"/>
      <c r="F254" s="3"/>
      <c r="G254" s="4"/>
      <c r="H254" s="4"/>
      <c r="I254" s="4"/>
      <c r="J254" s="1"/>
      <c r="K254" s="2"/>
      <c r="L254" s="1"/>
      <c r="M254" s="1"/>
      <c r="N254" s="4"/>
      <c r="O254" s="34"/>
      <c r="P254" s="4"/>
      <c r="Q254" s="148"/>
      <c r="R254" s="148"/>
      <c r="S254" s="153"/>
      <c r="T254" s="152"/>
      <c r="U254" s="152"/>
      <c r="V254" s="152"/>
      <c r="W254" s="152"/>
      <c r="X254" s="152"/>
      <c r="Y254" s="150"/>
      <c r="Z254" s="152">
        <v>1200</v>
      </c>
    </row>
    <row r="255" spans="1:26" ht="17.25" x14ac:dyDescent="0.3">
      <c r="A255" s="152"/>
      <c r="B255" s="149"/>
      <c r="C255" s="1" t="s">
        <v>563</v>
      </c>
      <c r="D255" s="40" t="s">
        <v>580</v>
      </c>
      <c r="E255" s="78">
        <v>106</v>
      </c>
      <c r="F255" s="41" t="s">
        <v>597</v>
      </c>
      <c r="G255" s="4">
        <v>36785</v>
      </c>
      <c r="H255" s="4"/>
      <c r="I255" s="4"/>
      <c r="J255" s="1"/>
      <c r="K255" s="2"/>
      <c r="L255" s="1"/>
      <c r="M255" s="1"/>
      <c r="N255" s="4">
        <f>SUM(G255+2000)</f>
        <v>38785</v>
      </c>
      <c r="O255" s="34">
        <f>G255*104%</f>
        <v>38256.400000000001</v>
      </c>
      <c r="P255" s="4">
        <v>43492</v>
      </c>
      <c r="Q255" s="148"/>
      <c r="R255" s="33">
        <f t="shared" ref="R255:R257" si="82">P255*103%</f>
        <v>44796.76</v>
      </c>
      <c r="S255" s="153"/>
      <c r="T255" s="152"/>
      <c r="U255" s="152"/>
      <c r="V255" s="152"/>
      <c r="W255" s="152"/>
      <c r="X255" s="152"/>
      <c r="Y255" s="150">
        <v>43492</v>
      </c>
      <c r="Z255" s="152"/>
    </row>
    <row r="256" spans="1:26" ht="17.25" x14ac:dyDescent="0.3">
      <c r="A256" s="152"/>
      <c r="B256" s="149"/>
      <c r="C256" s="1"/>
      <c r="D256" s="36" t="s">
        <v>534</v>
      </c>
      <c r="E256" s="78"/>
      <c r="F256" s="41"/>
      <c r="G256" s="4"/>
      <c r="H256" s="4"/>
      <c r="I256" s="4"/>
      <c r="J256" s="1"/>
      <c r="K256" s="2"/>
      <c r="L256" s="1"/>
      <c r="M256" s="1"/>
      <c r="N256" s="4"/>
      <c r="O256" s="34"/>
      <c r="P256" s="4"/>
      <c r="Q256" s="148"/>
      <c r="R256" s="33"/>
      <c r="S256" s="153"/>
      <c r="T256" s="152"/>
      <c r="U256" s="152"/>
      <c r="V256" s="152"/>
      <c r="W256" s="152"/>
      <c r="X256" s="152"/>
      <c r="Y256" s="150"/>
      <c r="Z256" s="152">
        <v>600</v>
      </c>
    </row>
    <row r="257" spans="1:26" ht="17.25" x14ac:dyDescent="0.3">
      <c r="A257" s="152"/>
      <c r="B257" s="152"/>
      <c r="C257" s="1" t="s">
        <v>563</v>
      </c>
      <c r="D257" s="1" t="s">
        <v>580</v>
      </c>
      <c r="E257" s="3">
        <v>106</v>
      </c>
      <c r="F257" s="3" t="s">
        <v>594</v>
      </c>
      <c r="G257" s="4">
        <v>36902</v>
      </c>
      <c r="H257" s="4"/>
      <c r="I257" s="4"/>
      <c r="J257" s="1"/>
      <c r="K257" s="2"/>
      <c r="L257" s="1"/>
      <c r="M257" s="1"/>
      <c r="N257" s="4">
        <f>SUM(G257+2000)</f>
        <v>38902</v>
      </c>
      <c r="O257" s="34">
        <f>G257*104%</f>
        <v>38378.080000000002</v>
      </c>
      <c r="P257" s="4">
        <v>43616</v>
      </c>
      <c r="Q257" s="148"/>
      <c r="R257" s="33">
        <f t="shared" si="82"/>
        <v>44924.480000000003</v>
      </c>
      <c r="S257" s="153"/>
      <c r="T257" s="152"/>
      <c r="U257" s="152"/>
      <c r="V257" s="152"/>
      <c r="W257" s="152"/>
      <c r="X257" s="152"/>
      <c r="Y257" s="150">
        <v>43616</v>
      </c>
      <c r="Z257" s="152"/>
    </row>
    <row r="258" spans="1:26" ht="17.25" x14ac:dyDescent="0.3">
      <c r="A258" s="152"/>
      <c r="B258" s="152"/>
      <c r="C258" s="1"/>
      <c r="D258" s="36" t="s">
        <v>534</v>
      </c>
      <c r="E258" s="3"/>
      <c r="F258" s="3"/>
      <c r="G258" s="4"/>
      <c r="H258" s="4"/>
      <c r="I258" s="4"/>
      <c r="J258" s="1"/>
      <c r="K258" s="2"/>
      <c r="L258" s="1"/>
      <c r="M258" s="1"/>
      <c r="N258" s="4"/>
      <c r="O258" s="34"/>
      <c r="P258" s="4"/>
      <c r="Q258" s="148"/>
      <c r="R258" s="148"/>
      <c r="S258" s="153"/>
      <c r="T258" s="152"/>
      <c r="U258" s="152"/>
      <c r="V258" s="152"/>
      <c r="W258" s="152"/>
      <c r="X258" s="152"/>
      <c r="Y258" s="150"/>
      <c r="Z258" s="152">
        <v>600</v>
      </c>
    </row>
    <row r="259" spans="1:26" ht="17.25" x14ac:dyDescent="0.3">
      <c r="A259" s="152"/>
      <c r="B259" s="152"/>
      <c r="C259" s="1" t="s">
        <v>563</v>
      </c>
      <c r="D259" s="36" t="s">
        <v>580</v>
      </c>
      <c r="E259" s="76">
        <v>106</v>
      </c>
      <c r="F259" s="77" t="s">
        <v>592</v>
      </c>
      <c r="G259" s="4">
        <v>36902</v>
      </c>
      <c r="H259" s="4"/>
      <c r="I259" s="4"/>
      <c r="J259" s="1"/>
      <c r="K259" s="2">
        <v>30972</v>
      </c>
      <c r="L259" s="1"/>
      <c r="M259" s="1"/>
      <c r="N259" s="4">
        <f>SUM(G259+2000)</f>
        <v>38902</v>
      </c>
      <c r="O259" s="34">
        <f>G259*104%</f>
        <v>38378.080000000002</v>
      </c>
      <c r="P259" s="4">
        <v>43616</v>
      </c>
      <c r="Q259" s="148"/>
      <c r="R259" s="33">
        <f t="shared" ref="R259" si="83">P259*103%</f>
        <v>44924.480000000003</v>
      </c>
      <c r="S259" s="153"/>
      <c r="T259" s="152"/>
      <c r="U259" s="152"/>
      <c r="V259" s="152"/>
      <c r="W259" s="152"/>
      <c r="X259" s="152"/>
      <c r="Y259" s="150">
        <v>43616</v>
      </c>
      <c r="Z259" s="152"/>
    </row>
    <row r="260" spans="1:26" ht="17.25" x14ac:dyDescent="0.3">
      <c r="A260" s="152"/>
      <c r="B260" s="152"/>
      <c r="C260" s="1"/>
      <c r="D260" s="36" t="s">
        <v>534</v>
      </c>
      <c r="E260" s="76"/>
      <c r="F260" s="77"/>
      <c r="G260" s="4"/>
      <c r="H260" s="4"/>
      <c r="I260" s="4"/>
      <c r="J260" s="1"/>
      <c r="K260" s="2"/>
      <c r="L260" s="1"/>
      <c r="M260" s="1"/>
      <c r="N260" s="4"/>
      <c r="O260" s="34"/>
      <c r="P260" s="4"/>
      <c r="Q260" s="148"/>
      <c r="R260" s="33"/>
      <c r="S260" s="153"/>
      <c r="T260" s="152"/>
      <c r="U260" s="152"/>
      <c r="V260" s="152"/>
      <c r="W260" s="152"/>
      <c r="X260" s="152"/>
      <c r="Y260" s="150"/>
      <c r="Z260" s="152">
        <v>600</v>
      </c>
    </row>
    <row r="261" spans="1:26" ht="17.25" x14ac:dyDescent="0.3">
      <c r="A261" s="152"/>
      <c r="B261" s="152"/>
      <c r="C261" s="1" t="s">
        <v>563</v>
      </c>
      <c r="D261" s="40" t="s">
        <v>580</v>
      </c>
      <c r="E261" s="78">
        <v>106</v>
      </c>
      <c r="F261" s="41" t="s">
        <v>598</v>
      </c>
      <c r="G261" s="4">
        <v>31947</v>
      </c>
      <c r="H261" s="4"/>
      <c r="I261" s="4"/>
      <c r="J261" s="1"/>
      <c r="K261" s="2"/>
      <c r="L261" s="1"/>
      <c r="M261" s="1"/>
      <c r="N261" s="4">
        <f t="shared" ref="N261:N271" si="84">SUM(G261+2000)</f>
        <v>33947</v>
      </c>
      <c r="O261" s="34">
        <f t="shared" ref="O261:O271" si="85">G261*104%</f>
        <v>33224.880000000005</v>
      </c>
      <c r="P261" s="4">
        <v>38364</v>
      </c>
      <c r="Q261" s="148"/>
      <c r="R261" s="33">
        <f t="shared" ref="R261" si="86">P261*103%</f>
        <v>39514.92</v>
      </c>
      <c r="S261" s="153"/>
      <c r="T261" s="152"/>
      <c r="U261" s="152"/>
      <c r="V261" s="152"/>
      <c r="W261" s="152"/>
      <c r="X261" s="152"/>
      <c r="Y261" s="150">
        <v>38364</v>
      </c>
      <c r="Z261" s="152"/>
    </row>
    <row r="262" spans="1:26" ht="17.25" x14ac:dyDescent="0.3">
      <c r="A262" s="152"/>
      <c r="B262" s="152"/>
      <c r="C262" s="1"/>
      <c r="D262" s="36" t="s">
        <v>534</v>
      </c>
      <c r="E262" s="78"/>
      <c r="F262" s="41"/>
      <c r="G262" s="4"/>
      <c r="H262" s="4"/>
      <c r="I262" s="4"/>
      <c r="J262" s="1"/>
      <c r="K262" s="2"/>
      <c r="L262" s="1"/>
      <c r="M262" s="1"/>
      <c r="N262" s="4"/>
      <c r="O262" s="34"/>
      <c r="P262" s="4"/>
      <c r="Q262" s="148"/>
      <c r="R262" s="148"/>
      <c r="S262" s="153"/>
      <c r="T262" s="152"/>
      <c r="U262" s="152"/>
      <c r="V262" s="152"/>
      <c r="W262" s="152"/>
      <c r="X262" s="152"/>
      <c r="Y262" s="150"/>
      <c r="Z262" s="152">
        <v>600</v>
      </c>
    </row>
    <row r="263" spans="1:26" ht="17.25" x14ac:dyDescent="0.3">
      <c r="A263" s="152"/>
      <c r="B263" s="152"/>
      <c r="C263" s="1" t="s">
        <v>563</v>
      </c>
      <c r="D263" s="36" t="s">
        <v>580</v>
      </c>
      <c r="E263" s="72">
        <v>106</v>
      </c>
      <c r="F263" s="37" t="s">
        <v>603</v>
      </c>
      <c r="G263" s="4">
        <v>30972</v>
      </c>
      <c r="H263" s="4"/>
      <c r="I263" s="4"/>
      <c r="J263" s="1"/>
      <c r="K263" s="2"/>
      <c r="L263" s="1"/>
      <c r="M263" s="1"/>
      <c r="N263" s="4">
        <f t="shared" si="84"/>
        <v>32972</v>
      </c>
      <c r="O263" s="34">
        <f t="shared" si="85"/>
        <v>32210.880000000001</v>
      </c>
      <c r="P263" s="4">
        <v>37330</v>
      </c>
      <c r="Q263" s="148"/>
      <c r="R263" s="33">
        <f t="shared" ref="R263:R271" si="87">P263*103%</f>
        <v>38449.9</v>
      </c>
      <c r="S263" s="153"/>
      <c r="T263" s="152"/>
      <c r="U263" s="152"/>
      <c r="V263" s="152"/>
      <c r="W263" s="152"/>
      <c r="X263" s="152"/>
      <c r="Y263" s="150">
        <v>37330</v>
      </c>
      <c r="Z263" s="152"/>
    </row>
    <row r="264" spans="1:26" ht="17.25" x14ac:dyDescent="0.3">
      <c r="A264" s="152"/>
      <c r="B264" s="152"/>
      <c r="C264" s="1" t="s">
        <v>563</v>
      </c>
      <c r="D264" s="1" t="s">
        <v>580</v>
      </c>
      <c r="E264" s="3">
        <v>106</v>
      </c>
      <c r="F264" s="3" t="s">
        <v>602</v>
      </c>
      <c r="G264" s="4">
        <v>30972</v>
      </c>
      <c r="H264" s="4"/>
      <c r="I264" s="4"/>
      <c r="J264" s="1"/>
      <c r="K264" s="2"/>
      <c r="L264" s="1"/>
      <c r="M264" s="1"/>
      <c r="N264" s="4">
        <f t="shared" si="84"/>
        <v>32972</v>
      </c>
      <c r="O264" s="34">
        <f t="shared" si="85"/>
        <v>32210.880000000001</v>
      </c>
      <c r="P264" s="4">
        <v>37330</v>
      </c>
      <c r="Q264" s="148"/>
      <c r="R264" s="33">
        <f t="shared" si="87"/>
        <v>38449.9</v>
      </c>
      <c r="S264" s="153"/>
      <c r="T264" s="152"/>
      <c r="U264" s="152"/>
      <c r="V264" s="152"/>
      <c r="W264" s="152"/>
      <c r="X264" s="152"/>
      <c r="Y264" s="150">
        <v>37330</v>
      </c>
      <c r="Z264" s="152"/>
    </row>
    <row r="265" spans="1:26" ht="17.25" x14ac:dyDescent="0.3">
      <c r="A265" s="152"/>
      <c r="B265" s="152"/>
      <c r="C265" s="1"/>
      <c r="D265" s="40" t="s">
        <v>585</v>
      </c>
      <c r="E265" s="3"/>
      <c r="F265" s="3"/>
      <c r="G265" s="4"/>
      <c r="H265" s="4"/>
      <c r="I265" s="4"/>
      <c r="J265" s="1"/>
      <c r="K265" s="2"/>
      <c r="L265" s="1"/>
      <c r="M265" s="1"/>
      <c r="N265" s="4"/>
      <c r="O265" s="34"/>
      <c r="P265" s="4"/>
      <c r="Q265" s="148"/>
      <c r="R265" s="33"/>
      <c r="S265" s="153"/>
      <c r="T265" s="152"/>
      <c r="U265" s="152"/>
      <c r="V265" s="152"/>
      <c r="W265" s="152"/>
      <c r="X265" s="152"/>
      <c r="Y265" s="150"/>
      <c r="Z265" s="152"/>
    </row>
    <row r="266" spans="1:26" ht="17.25" x14ac:dyDescent="0.3">
      <c r="A266" s="152"/>
      <c r="B266" s="152"/>
      <c r="C266" s="1" t="s">
        <v>563</v>
      </c>
      <c r="D266" s="1" t="s">
        <v>580</v>
      </c>
      <c r="E266" s="3">
        <v>106</v>
      </c>
      <c r="F266" s="3" t="s">
        <v>601</v>
      </c>
      <c r="G266" s="4">
        <v>30972</v>
      </c>
      <c r="H266" s="4"/>
      <c r="I266" s="4"/>
      <c r="J266" s="1"/>
      <c r="K266" s="2"/>
      <c r="L266" s="1"/>
      <c r="M266" s="1"/>
      <c r="N266" s="4">
        <f t="shared" si="84"/>
        <v>32972</v>
      </c>
      <c r="O266" s="34">
        <f t="shared" si="85"/>
        <v>32210.880000000001</v>
      </c>
      <c r="P266" s="4">
        <v>37330</v>
      </c>
      <c r="Q266" s="148"/>
      <c r="R266" s="33">
        <f t="shared" si="87"/>
        <v>38449.9</v>
      </c>
      <c r="S266" s="153"/>
      <c r="T266" s="152"/>
      <c r="U266" s="152"/>
      <c r="V266" s="152"/>
      <c r="W266" s="152"/>
      <c r="X266" s="152"/>
      <c r="Y266" s="150">
        <v>37330</v>
      </c>
      <c r="Z266" s="152"/>
    </row>
    <row r="267" spans="1:26" ht="17.25" x14ac:dyDescent="0.3">
      <c r="A267" s="152"/>
      <c r="B267" s="152"/>
      <c r="C267" s="1" t="s">
        <v>563</v>
      </c>
      <c r="D267" s="40" t="s">
        <v>580</v>
      </c>
      <c r="E267" s="78">
        <v>106</v>
      </c>
      <c r="F267" s="41" t="s">
        <v>600</v>
      </c>
      <c r="G267" s="4">
        <v>30972</v>
      </c>
      <c r="H267" s="4"/>
      <c r="I267" s="4"/>
      <c r="J267" s="1"/>
      <c r="K267" s="2"/>
      <c r="L267" s="1"/>
      <c r="M267" s="1"/>
      <c r="N267" s="4">
        <f t="shared" si="84"/>
        <v>32972</v>
      </c>
      <c r="O267" s="34">
        <f t="shared" si="85"/>
        <v>32210.880000000001</v>
      </c>
      <c r="P267" s="4">
        <v>37330</v>
      </c>
      <c r="Q267" s="148"/>
      <c r="R267" s="33">
        <f t="shared" si="87"/>
        <v>38449.9</v>
      </c>
      <c r="S267" s="153"/>
      <c r="T267" s="152"/>
      <c r="U267" s="152"/>
      <c r="V267" s="152"/>
      <c r="W267" s="152"/>
      <c r="X267" s="152"/>
      <c r="Y267" s="150">
        <v>37330</v>
      </c>
      <c r="Z267" s="152"/>
    </row>
    <row r="268" spans="1:26" ht="17.25" x14ac:dyDescent="0.3">
      <c r="A268" s="152"/>
      <c r="B268" s="152"/>
      <c r="C268" s="1" t="s">
        <v>563</v>
      </c>
      <c r="D268" s="40" t="s">
        <v>580</v>
      </c>
      <c r="E268" s="78">
        <v>106</v>
      </c>
      <c r="F268" s="41" t="s">
        <v>599</v>
      </c>
      <c r="G268" s="4">
        <v>30972</v>
      </c>
      <c r="H268" s="4"/>
      <c r="I268" s="4"/>
      <c r="J268" s="1"/>
      <c r="K268" s="2"/>
      <c r="L268" s="1"/>
      <c r="M268" s="1"/>
      <c r="N268" s="4">
        <f t="shared" si="84"/>
        <v>32972</v>
      </c>
      <c r="O268" s="34">
        <f t="shared" si="85"/>
        <v>32210.880000000001</v>
      </c>
      <c r="P268" s="4">
        <v>37330</v>
      </c>
      <c r="Q268" s="148"/>
      <c r="R268" s="33">
        <f t="shared" si="87"/>
        <v>38449.9</v>
      </c>
      <c r="S268" s="153"/>
      <c r="T268" s="152"/>
      <c r="U268" s="152"/>
      <c r="V268" s="152"/>
      <c r="W268" s="152"/>
      <c r="X268" s="152"/>
      <c r="Y268" s="150">
        <v>37330</v>
      </c>
      <c r="Z268" s="152"/>
    </row>
    <row r="269" spans="1:26" ht="17.25" x14ac:dyDescent="0.3">
      <c r="A269" s="152"/>
      <c r="B269" s="152"/>
      <c r="C269" s="1"/>
      <c r="D269" s="36" t="s">
        <v>534</v>
      </c>
      <c r="E269" s="78"/>
      <c r="F269" s="41"/>
      <c r="G269" s="4"/>
      <c r="H269" s="4"/>
      <c r="I269" s="4"/>
      <c r="J269" s="1"/>
      <c r="K269" s="2"/>
      <c r="L269" s="1"/>
      <c r="M269" s="1"/>
      <c r="N269" s="4"/>
      <c r="O269" s="34"/>
      <c r="P269" s="4"/>
      <c r="Q269" s="148"/>
      <c r="R269" s="33"/>
      <c r="S269" s="153"/>
      <c r="T269" s="152"/>
      <c r="U269" s="152"/>
      <c r="V269" s="152"/>
      <c r="W269" s="152"/>
      <c r="X269" s="152"/>
      <c r="Y269" s="150"/>
      <c r="Z269" s="152">
        <v>600</v>
      </c>
    </row>
    <row r="270" spans="1:26" ht="17.25" x14ac:dyDescent="0.3">
      <c r="A270" s="152"/>
      <c r="B270" s="152"/>
      <c r="C270" s="40" t="s">
        <v>563</v>
      </c>
      <c r="D270" s="36" t="s">
        <v>583</v>
      </c>
      <c r="E270" s="72">
        <v>106</v>
      </c>
      <c r="F270" s="37" t="s">
        <v>605</v>
      </c>
      <c r="G270" s="42">
        <v>30972</v>
      </c>
      <c r="H270" s="42"/>
      <c r="I270" s="42"/>
      <c r="J270" s="40"/>
      <c r="K270" s="47"/>
      <c r="L270" s="40"/>
      <c r="M270" s="40"/>
      <c r="N270" s="42">
        <f t="shared" si="84"/>
        <v>32972</v>
      </c>
      <c r="O270" s="34">
        <f t="shared" si="85"/>
        <v>32210.880000000001</v>
      </c>
      <c r="P270" s="4">
        <f>SUM(O270+4500)</f>
        <v>36710.880000000005</v>
      </c>
      <c r="Q270" s="148"/>
      <c r="R270" s="33">
        <f t="shared" si="87"/>
        <v>37812.206400000003</v>
      </c>
      <c r="S270" s="153"/>
      <c r="T270" s="152"/>
      <c r="U270" s="152"/>
      <c r="V270" s="152"/>
      <c r="W270" s="152"/>
      <c r="X270" s="152"/>
      <c r="Y270" s="150">
        <f>SUM(X270+4500)</f>
        <v>4500</v>
      </c>
      <c r="Z270" s="152"/>
    </row>
    <row r="271" spans="1:26" ht="17.25" x14ac:dyDescent="0.3">
      <c r="A271" s="152"/>
      <c r="B271" s="152"/>
      <c r="C271" s="40" t="s">
        <v>563</v>
      </c>
      <c r="D271" s="36" t="s">
        <v>1194</v>
      </c>
      <c r="E271" s="72">
        <v>106</v>
      </c>
      <c r="F271" s="37" t="s">
        <v>607</v>
      </c>
      <c r="G271" s="42">
        <v>30972</v>
      </c>
      <c r="H271" s="42"/>
      <c r="I271" s="42"/>
      <c r="J271" s="40"/>
      <c r="K271" s="47"/>
      <c r="L271" s="40"/>
      <c r="M271" s="40"/>
      <c r="N271" s="42">
        <f t="shared" si="84"/>
        <v>32972</v>
      </c>
      <c r="O271" s="34">
        <f t="shared" si="85"/>
        <v>32210.880000000001</v>
      </c>
      <c r="P271" s="4">
        <f>SUM(O271+4500)</f>
        <v>36710.880000000005</v>
      </c>
      <c r="Q271" s="148"/>
      <c r="R271" s="33">
        <f t="shared" si="87"/>
        <v>37812.206400000003</v>
      </c>
      <c r="S271" s="153"/>
      <c r="T271" s="152"/>
      <c r="U271" s="152"/>
      <c r="V271" s="152"/>
      <c r="W271" s="152"/>
      <c r="X271" s="152"/>
      <c r="Y271" s="150">
        <f>SUM(X271+4500)</f>
        <v>4500</v>
      </c>
      <c r="Z271" s="152"/>
    </row>
    <row r="272" spans="1:26" ht="17.25" x14ac:dyDescent="0.3">
      <c r="A272" s="152"/>
      <c r="B272" s="152"/>
      <c r="C272" s="1"/>
      <c r="D272" s="1"/>
      <c r="E272" s="74"/>
      <c r="F272" s="37"/>
      <c r="G272" s="4"/>
      <c r="H272" s="4"/>
      <c r="I272" s="4"/>
      <c r="J272" s="1"/>
      <c r="K272" s="2"/>
      <c r="L272" s="1"/>
      <c r="M272" s="1"/>
      <c r="N272" s="4"/>
      <c r="O272" s="1"/>
      <c r="P272" s="33"/>
      <c r="Q272" s="148"/>
      <c r="R272" s="148"/>
      <c r="S272" s="153"/>
      <c r="T272" s="152"/>
      <c r="U272" s="152"/>
      <c r="V272" s="152"/>
      <c r="W272" s="152"/>
      <c r="X272" s="152"/>
      <c r="Y272" s="151"/>
      <c r="Z272" s="152"/>
    </row>
    <row r="273" spans="1:26" ht="17.25" x14ac:dyDescent="0.3">
      <c r="A273" s="152"/>
      <c r="B273" s="152"/>
      <c r="C273" s="1" t="s">
        <v>563</v>
      </c>
      <c r="D273" s="36" t="s">
        <v>58</v>
      </c>
      <c r="E273" s="72">
        <v>108</v>
      </c>
      <c r="F273" s="37" t="s">
        <v>574</v>
      </c>
      <c r="G273" s="4">
        <v>45424</v>
      </c>
      <c r="H273" s="4"/>
      <c r="I273" s="4"/>
      <c r="J273" s="1"/>
      <c r="K273" s="2"/>
      <c r="L273" s="1"/>
      <c r="M273" s="1"/>
      <c r="N273" s="4">
        <f>SUM(G273+2000)</f>
        <v>47424</v>
      </c>
      <c r="O273" s="34">
        <f>G273*104%</f>
        <v>47240.959999999999</v>
      </c>
      <c r="P273" s="4">
        <v>52649</v>
      </c>
      <c r="Q273" s="148"/>
      <c r="R273" s="33">
        <f t="shared" ref="R273" si="88">P273*103%</f>
        <v>54228.47</v>
      </c>
      <c r="S273" s="153"/>
      <c r="T273" s="152"/>
      <c r="U273" s="152"/>
      <c r="V273" s="152"/>
      <c r="W273" s="152"/>
      <c r="X273" s="152"/>
      <c r="Y273" s="150">
        <v>52649</v>
      </c>
      <c r="Z273" s="152"/>
    </row>
    <row r="274" spans="1:26" ht="17.25" x14ac:dyDescent="0.3">
      <c r="A274" s="152"/>
      <c r="B274" s="152"/>
      <c r="C274" s="1"/>
      <c r="D274" s="36" t="s">
        <v>575</v>
      </c>
      <c r="E274" s="72"/>
      <c r="F274" s="37"/>
      <c r="G274" s="4"/>
      <c r="H274" s="4"/>
      <c r="I274" s="4"/>
      <c r="J274" s="1"/>
      <c r="K274" s="2"/>
      <c r="L274" s="1"/>
      <c r="M274" s="1"/>
      <c r="N274" s="4"/>
      <c r="O274" s="1"/>
      <c r="P274" s="33"/>
      <c r="Q274" s="148"/>
      <c r="R274" s="148"/>
      <c r="S274" s="153"/>
      <c r="T274" s="152"/>
      <c r="U274" s="152"/>
      <c r="V274" s="152"/>
      <c r="W274" s="152"/>
      <c r="X274" s="152"/>
      <c r="Y274" s="151"/>
      <c r="Z274" s="152"/>
    </row>
    <row r="275" spans="1:26" ht="17.25" x14ac:dyDescent="0.3">
      <c r="A275" s="152"/>
      <c r="B275" s="152"/>
      <c r="C275" s="1"/>
      <c r="D275" s="1" t="s">
        <v>531</v>
      </c>
      <c r="E275" s="72"/>
      <c r="F275" s="37"/>
      <c r="G275" s="4"/>
      <c r="H275" s="4"/>
      <c r="I275" s="4"/>
      <c r="J275" s="1"/>
      <c r="K275" s="2"/>
      <c r="L275" s="1"/>
      <c r="M275" s="1"/>
      <c r="N275" s="4"/>
      <c r="O275" s="1"/>
      <c r="P275" s="33"/>
      <c r="Q275" s="147"/>
      <c r="R275" s="148"/>
      <c r="S275" s="153"/>
      <c r="T275" s="152"/>
      <c r="U275" s="152"/>
      <c r="V275" s="152"/>
      <c r="W275" s="152"/>
      <c r="X275" s="152"/>
      <c r="Y275" s="151"/>
      <c r="Z275" s="152">
        <v>1200</v>
      </c>
    </row>
    <row r="276" spans="1:26" ht="17.25" x14ac:dyDescent="0.3">
      <c r="A276" s="152"/>
      <c r="B276" s="152"/>
      <c r="C276" s="1" t="s">
        <v>563</v>
      </c>
      <c r="D276" s="36" t="s">
        <v>58</v>
      </c>
      <c r="E276" s="72">
        <v>108</v>
      </c>
      <c r="F276" s="37" t="s">
        <v>576</v>
      </c>
      <c r="G276" s="4">
        <v>45424</v>
      </c>
      <c r="H276" s="4"/>
      <c r="I276" s="4"/>
      <c r="J276" s="1"/>
      <c r="K276" s="2"/>
      <c r="L276" s="1"/>
      <c r="M276" s="1"/>
      <c r="N276" s="4">
        <f>SUM(G276+2000)</f>
        <v>47424</v>
      </c>
      <c r="O276" s="34">
        <f>G276*104%</f>
        <v>47240.959999999999</v>
      </c>
      <c r="P276" s="4">
        <v>52649</v>
      </c>
      <c r="Q276" s="147"/>
      <c r="R276" s="33">
        <f t="shared" ref="R276" si="89">P276*103%</f>
        <v>54228.47</v>
      </c>
      <c r="S276" s="153"/>
      <c r="T276" s="152"/>
      <c r="U276" s="152"/>
      <c r="V276" s="152"/>
      <c r="W276" s="152"/>
      <c r="X276" s="152"/>
      <c r="Y276" s="150">
        <v>52649</v>
      </c>
      <c r="Z276" s="152"/>
    </row>
    <row r="277" spans="1:26" ht="17.25" x14ac:dyDescent="0.3">
      <c r="A277" s="152"/>
      <c r="B277" s="152"/>
      <c r="C277" s="1"/>
      <c r="D277" s="36" t="s">
        <v>575</v>
      </c>
      <c r="E277" s="72"/>
      <c r="F277" s="37"/>
      <c r="G277" s="4"/>
      <c r="H277" s="4"/>
      <c r="I277" s="4"/>
      <c r="J277" s="1"/>
      <c r="K277" s="2"/>
      <c r="L277" s="1"/>
      <c r="M277" s="1"/>
      <c r="N277" s="4"/>
      <c r="O277" s="1"/>
      <c r="P277" s="33"/>
      <c r="Q277" s="147"/>
      <c r="R277" s="148"/>
      <c r="S277" s="153"/>
      <c r="T277" s="152"/>
      <c r="U277" s="152"/>
      <c r="V277" s="152"/>
      <c r="W277" s="152"/>
      <c r="X277" s="152"/>
      <c r="Y277" s="151"/>
      <c r="Z277" s="152"/>
    </row>
    <row r="278" spans="1:26" ht="17.25" x14ac:dyDescent="0.3">
      <c r="A278" s="152"/>
      <c r="B278" s="152"/>
      <c r="C278" s="1"/>
      <c r="D278" s="1" t="s">
        <v>531</v>
      </c>
      <c r="E278" s="72"/>
      <c r="F278" s="37"/>
      <c r="G278" s="4"/>
      <c r="H278" s="4"/>
      <c r="I278" s="4"/>
      <c r="J278" s="1"/>
      <c r="K278" s="2"/>
      <c r="L278" s="1"/>
      <c r="M278" s="1"/>
      <c r="N278" s="4"/>
      <c r="O278" s="1"/>
      <c r="P278" s="33"/>
      <c r="Q278" s="147"/>
      <c r="R278" s="148"/>
      <c r="S278" s="153"/>
      <c r="T278" s="152"/>
      <c r="U278" s="152"/>
      <c r="V278" s="152"/>
      <c r="W278" s="152"/>
      <c r="X278" s="152"/>
      <c r="Y278" s="151"/>
      <c r="Z278" s="152">
        <v>1200</v>
      </c>
    </row>
    <row r="279" spans="1:26" ht="17.25" x14ac:dyDescent="0.3">
      <c r="A279" s="152"/>
      <c r="B279" s="152"/>
      <c r="C279" s="40" t="s">
        <v>563</v>
      </c>
      <c r="D279" s="40" t="s">
        <v>714</v>
      </c>
      <c r="E279" s="80">
        <v>109</v>
      </c>
      <c r="F279" s="41" t="s">
        <v>715</v>
      </c>
      <c r="G279" s="42">
        <v>58032</v>
      </c>
      <c r="H279" s="42"/>
      <c r="I279" s="42"/>
      <c r="J279" s="40"/>
      <c r="K279" s="81" t="s">
        <v>716</v>
      </c>
      <c r="L279" s="40"/>
      <c r="M279" s="40"/>
      <c r="N279" s="42">
        <f>SUM(G279+2000)</f>
        <v>60032</v>
      </c>
      <c r="O279" s="48">
        <f>G279*104%</f>
        <v>60353.279999999999</v>
      </c>
      <c r="P279" s="42">
        <v>66014</v>
      </c>
      <c r="Q279" s="147"/>
      <c r="R279" s="33">
        <f t="shared" ref="R279" si="90">P279*103%</f>
        <v>67994.42</v>
      </c>
      <c r="S279" s="153"/>
      <c r="T279" s="152"/>
      <c r="U279" s="152"/>
      <c r="V279" s="152"/>
      <c r="W279" s="152"/>
      <c r="X279" s="152"/>
      <c r="Y279" s="156">
        <v>66014</v>
      </c>
      <c r="Z279" s="152"/>
    </row>
    <row r="280" spans="1:26" ht="17.25" x14ac:dyDescent="0.3">
      <c r="A280" s="152"/>
      <c r="B280" s="152"/>
      <c r="C280" s="1"/>
      <c r="D280" s="52" t="s">
        <v>706</v>
      </c>
      <c r="E280" s="83"/>
      <c r="F280" s="41"/>
      <c r="G280" s="4"/>
      <c r="H280" s="4"/>
      <c r="I280" s="4"/>
      <c r="J280" s="1"/>
      <c r="K280" s="2"/>
      <c r="L280" s="1"/>
      <c r="M280" s="1"/>
      <c r="N280" s="4"/>
      <c r="O280" s="1"/>
      <c r="P280" s="33"/>
      <c r="Q280" s="147"/>
      <c r="R280" s="148"/>
      <c r="S280" s="153"/>
      <c r="T280" s="152"/>
      <c r="U280" s="152"/>
      <c r="V280" s="152"/>
      <c r="W280" s="152"/>
      <c r="X280" s="152"/>
      <c r="Y280" s="151"/>
      <c r="Z280" s="152"/>
    </row>
    <row r="281" spans="1:26" ht="17.25" x14ac:dyDescent="0.3">
      <c r="A281" s="152"/>
      <c r="B281" s="152"/>
      <c r="C281" s="1"/>
      <c r="D281" s="1" t="s">
        <v>611</v>
      </c>
      <c r="E281" s="83"/>
      <c r="F281" s="41"/>
      <c r="G281" s="4"/>
      <c r="H281" s="4"/>
      <c r="I281" s="4"/>
      <c r="J281" s="1"/>
      <c r="K281" s="2"/>
      <c r="L281" s="1"/>
      <c r="M281" s="1"/>
      <c r="N281" s="4"/>
      <c r="O281" s="1"/>
      <c r="P281" s="33"/>
      <c r="Q281" s="147"/>
      <c r="R281" s="148"/>
      <c r="S281" s="153"/>
      <c r="T281" s="152"/>
      <c r="U281" s="152"/>
      <c r="V281" s="152"/>
      <c r="W281" s="152"/>
      <c r="X281" s="152"/>
      <c r="Y281" s="151"/>
      <c r="Z281" s="152"/>
    </row>
    <row r="282" spans="1:26" ht="17.25" x14ac:dyDescent="0.3">
      <c r="A282" s="152"/>
      <c r="B282" s="152"/>
      <c r="C282" s="1"/>
      <c r="D282" s="36" t="s">
        <v>534</v>
      </c>
      <c r="E282" s="83"/>
      <c r="F282" s="41"/>
      <c r="G282" s="4"/>
      <c r="H282" s="4"/>
      <c r="I282" s="4"/>
      <c r="J282" s="1"/>
      <c r="K282" s="2"/>
      <c r="L282" s="1"/>
      <c r="M282" s="1"/>
      <c r="N282" s="4"/>
      <c r="O282" s="1"/>
      <c r="P282" s="33"/>
      <c r="Q282" s="147"/>
      <c r="R282" s="148"/>
      <c r="S282" s="153"/>
      <c r="T282" s="152"/>
      <c r="U282" s="152"/>
      <c r="V282" s="152"/>
      <c r="W282" s="152"/>
      <c r="X282" s="152"/>
      <c r="Y282" s="151"/>
      <c r="Z282" s="152">
        <v>600</v>
      </c>
    </row>
    <row r="283" spans="1:26" ht="17.25" x14ac:dyDescent="0.3">
      <c r="A283" s="152"/>
      <c r="B283" s="152"/>
      <c r="C283" s="1"/>
      <c r="D283" s="40"/>
      <c r="E283" s="41"/>
      <c r="F283" s="41"/>
      <c r="G283" s="42"/>
      <c r="H283" s="42"/>
      <c r="I283" s="42"/>
      <c r="J283" s="40"/>
      <c r="K283" s="86"/>
      <c r="L283" s="40"/>
      <c r="M283" s="40"/>
      <c r="N283" s="42"/>
      <c r="O283" s="40"/>
      <c r="P283" s="48"/>
      <c r="Q283" s="133"/>
      <c r="R283" s="166"/>
      <c r="S283" s="161"/>
      <c r="T283" s="160"/>
      <c r="U283" s="160"/>
      <c r="V283" s="160"/>
      <c r="W283" s="160"/>
      <c r="X283" s="152"/>
      <c r="Y283" s="151"/>
      <c r="Z283" s="152"/>
    </row>
    <row r="284" spans="1:26" ht="17.25" x14ac:dyDescent="0.3">
      <c r="A284" s="152"/>
      <c r="B284" s="152"/>
      <c r="C284" s="1"/>
      <c r="D284" s="45" t="s">
        <v>78</v>
      </c>
      <c r="E284" s="41"/>
      <c r="F284" s="41"/>
      <c r="G284" s="68">
        <f>SUM(G8:G281)</f>
        <v>5198577</v>
      </c>
      <c r="H284" s="42"/>
      <c r="I284" s="42"/>
      <c r="J284" s="40"/>
      <c r="K284" s="47"/>
      <c r="L284" s="40"/>
      <c r="M284" s="40"/>
      <c r="N284" s="42"/>
      <c r="O284" s="87">
        <f>G284*102%</f>
        <v>5302548.54</v>
      </c>
      <c r="P284" s="68">
        <f>SUM(P3:P281)</f>
        <v>6286140.7599999998</v>
      </c>
      <c r="Q284" s="133">
        <f>P284*102%</f>
        <v>6411863.5751999998</v>
      </c>
      <c r="R284" s="146">
        <f>SUM(R3:R280)</f>
        <v>6538337.8228000002</v>
      </c>
      <c r="S284" s="161">
        <f>SUM(P284-R284)</f>
        <v>-252197.06280000042</v>
      </c>
      <c r="T284" s="160"/>
      <c r="U284" s="160"/>
      <c r="V284" s="160"/>
      <c r="W284" s="160"/>
      <c r="X284" s="152"/>
      <c r="Y284" s="157">
        <f>SUM(Y3:Y281)</f>
        <v>6221719</v>
      </c>
      <c r="Z284" s="154">
        <f>SUM(Z1:Z282)</f>
        <v>81600</v>
      </c>
    </row>
  </sheetData>
  <pageMargins left="0.25" right="0.25" top="0.75" bottom="0.75" header="0.3" footer="0.3"/>
  <pageSetup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FY20 working</vt:lpstr>
      <vt:lpstr>SO</vt:lpstr>
      <vt:lpstr>'FY20 working'!Print_Titles</vt:lpstr>
      <vt:lpstr>Sheet1!Print_Titles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Rexann Knowles</dc:creator>
  <cp:lastModifiedBy>Rexann Knowles</cp:lastModifiedBy>
  <cp:lastPrinted>2019-09-24T18:22:13Z</cp:lastPrinted>
  <dcterms:created xsi:type="dcterms:W3CDTF">2018-08-16T19:01:39Z</dcterms:created>
  <dcterms:modified xsi:type="dcterms:W3CDTF">2019-09-24T18:22:21Z</dcterms:modified>
</cp:coreProperties>
</file>